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ΠΡΟΫΠ 2015 ΤΣΙΑΚΜΑΚΟΠΟΥΛΟΥ" sheetId="1" r:id="rId1"/>
    <sheet name="Φύλλο2" sheetId="2" r:id="rId2"/>
    <sheet name="Φύλλο3" sheetId="3" r:id="rId3"/>
  </sheets>
  <definedNames>
    <definedName name="_xlnm.Print_Area" localSheetId="0">'ΠΡΟΫΠ 2015 ΤΣΙΑΚΜΑΚΟΠΟΥΛΟΥ'!$A$1:$D$230</definedName>
    <definedName name="_xlnm.Print_Titles" localSheetId="0">'ΠΡΟΫΠ 2015 ΤΣΙΑΚΜΑΚΟΠΟΥΛΟΥ'!$6:$6</definedName>
  </definedNames>
  <calcPr fullCalcOnLoad="1"/>
</workbook>
</file>

<file path=xl/sharedStrings.xml><?xml version="1.0" encoding="utf-8"?>
<sst xmlns="http://schemas.openxmlformats.org/spreadsheetml/2006/main" count="268" uniqueCount="258">
  <si>
    <t>Εσοδα από την εκμίσθωση οικιών και γραφείων</t>
  </si>
  <si>
    <t>Εσοδα από την  εκμίσθωση ακίνητης περιουσίας</t>
  </si>
  <si>
    <t>του Ν.Π.Δ.Δ.</t>
  </si>
  <si>
    <t>Εσοδα από την επιχειρηματική γενικά δραστηριοτητα</t>
  </si>
  <si>
    <t>Α ΤΑΚΤΙΚΑ</t>
  </si>
  <si>
    <t>ΚΑΤΗΓΟΡΙΑ Ι</t>
  </si>
  <si>
    <t>Ε Σ Ο Δ Α</t>
  </si>
  <si>
    <t>Κ.Α</t>
  </si>
  <si>
    <t>Τόκοι κεφαλαίων</t>
  </si>
  <si>
    <t>Σύνολο κ.α. 3500</t>
  </si>
  <si>
    <t xml:space="preserve">Προσαυξήσεις </t>
  </si>
  <si>
    <t>Λοιπές προσαυξήσεις</t>
  </si>
  <si>
    <t>Προσαυξήσεις από τόκους υπερημερίας (ενοικίων)</t>
  </si>
  <si>
    <t>Σύνολο κ.α. 4000</t>
  </si>
  <si>
    <t>Λοιπά έσοδα</t>
  </si>
  <si>
    <t>Εσοδα υπέρ Δημοσίου και τρίτων</t>
  </si>
  <si>
    <t xml:space="preserve">Εσοδα υπέρ Δημοσίου </t>
  </si>
  <si>
    <t>ΚΑΤΗΓΟΡΙΑ ΙΙΙ</t>
  </si>
  <si>
    <t>Εσοδα προηγουμένων ετών</t>
  </si>
  <si>
    <t>Εσοδα από εκμίσθωση κινητής ή ακίνητης περιουσίας</t>
  </si>
  <si>
    <t>Λοιπά εσοδα</t>
  </si>
  <si>
    <t>Σύνολο κ.α. 8000</t>
  </si>
  <si>
    <t>Σύνολο κατηγορίας Ι</t>
  </si>
  <si>
    <t>Σύνολο κατηγορίας ΙΙΙ</t>
  </si>
  <si>
    <t>Σύνολο εσόδων ( Κατηγορία Ι και ΙΙΙ)</t>
  </si>
  <si>
    <t xml:space="preserve">Υπόλοιπο προηγούμενης χρήσης </t>
  </si>
  <si>
    <t>Σύνολο</t>
  </si>
  <si>
    <t>ΕΞΟΔΑ</t>
  </si>
  <si>
    <t>ΚΑΤΗΓΟΡΙΑ  Ι</t>
  </si>
  <si>
    <t xml:space="preserve">Πληρωμές για υπηρεσίες </t>
  </si>
  <si>
    <t>Αμοιβές υπαλλήλων υπηρετών και εργατών</t>
  </si>
  <si>
    <t>Πρόσθετες παροχές υπαλλήλων υπηρετών και εργατών</t>
  </si>
  <si>
    <t>Αμοιβές προσώπων που εκτελούν ειδικές υπηρεσίες</t>
  </si>
  <si>
    <t xml:space="preserve">Πληρωμές για μη προσωπικές εργασίες </t>
  </si>
  <si>
    <t>Επικοινωνίες</t>
  </si>
  <si>
    <t>Τηλεφωνικά, τηλεγραφικά και τηλετυπικά τέλη</t>
  </si>
  <si>
    <t>Δημόσιες σχέσεις</t>
  </si>
  <si>
    <t>Συντήρηση και επισκευή μονίμων εγκαταστάσεων</t>
  </si>
  <si>
    <t>Συντήρηση και επισκευή κτιρίων και διαμερισμάτων</t>
  </si>
  <si>
    <t>Λοιπές δαπάνες</t>
  </si>
  <si>
    <t>Δικαστικά έξοδα</t>
  </si>
  <si>
    <t>Σύνολο κ.α. 0800</t>
  </si>
  <si>
    <t>Φόροι- Τέλη- Έξοδα βεβαιώσεως και εισπράξεως εσόδων</t>
  </si>
  <si>
    <t>Πληρωμές με μεταβίβαση εισοδημάτων σε τρίτους</t>
  </si>
  <si>
    <t>Σύνολο κ.α. 2000</t>
  </si>
  <si>
    <t>Αποδόσεις εσόδων που εισπράχθηκαν υπέρ τρίτων</t>
  </si>
  <si>
    <t>Απόδοση των εισπράξεων υπέρ του Δημοσίου</t>
  </si>
  <si>
    <t>Σύνολο εξόδων</t>
  </si>
  <si>
    <t>ΑΝΑΚΕΦΑΛΑΙΩΣΗ</t>
  </si>
  <si>
    <t>Υπόλοιπο προηγούμενης χρήσης</t>
  </si>
  <si>
    <t>Σύν έσοδα</t>
  </si>
  <si>
    <t>Μείον έξοδα</t>
  </si>
  <si>
    <t xml:space="preserve">Πλεόνασμα </t>
  </si>
  <si>
    <t>Σύνολο κ.α. 3300</t>
  </si>
  <si>
    <t>Σύνολο κ.α. 0900</t>
  </si>
  <si>
    <t>Σύνολο κ.α. 0200</t>
  </si>
  <si>
    <t>Σύνολο κ.α. 5200</t>
  </si>
  <si>
    <t>ΑΡΙΣΤΟΤΕΛΕΙΟ ΠΑΝΕΠΙΣΤΗΜΙΟ ΘΕΣΣΑΛΟΝΙΚΗΣ</t>
  </si>
  <si>
    <t>ΤΜΗΜΑ ΚΛΗΡΟΔΟΤΗΜΑΤΩΝ</t>
  </si>
  <si>
    <t>ΚΛΗΡΟΔΟΤΗΜΑ: ΔΗΜΗΤΡΙΟΥ ΤΣΙΑΚΜΑΚΟΠΟΥΛΟΥ</t>
  </si>
  <si>
    <t>Εσοδα από εκμίσθωση   ακίνητης περιουσίας</t>
  </si>
  <si>
    <t>Συντήρηση και επισκευή μηχανών γραφείου</t>
  </si>
  <si>
    <t>Εξοδα ταξιδίων-οδοιπορικά</t>
  </si>
  <si>
    <t>Επιστροφή λοιπών περιπτώσεων</t>
  </si>
  <si>
    <t>Επιστροφή εγγύησης</t>
  </si>
  <si>
    <t>Πρόσοδοι από κεφάλαια κινητών αξιών &amp; λοιπών περ.</t>
  </si>
  <si>
    <t>Προσαυξήσεις πρόστιμα,χρηματικές ποινές &amp; παράβολα</t>
  </si>
  <si>
    <t xml:space="preserve">Αμοιβές προσώπων που εκτελούν ειδικές υπηρεσίες με </t>
  </si>
  <si>
    <t>την ιδιότητα των ελευθέρων επαγγελματιών</t>
  </si>
  <si>
    <t>Αμοιβές Νομικών που εκτελούν ειδικές υπηρεσίες με την</t>
  </si>
  <si>
    <t>ιδιότητα του ελεύθερου επαγγελματία</t>
  </si>
  <si>
    <t xml:space="preserve">Αμοιβές τεχνικών που εκτελούν ειδικές υπηρεσίες με την </t>
  </si>
  <si>
    <t xml:space="preserve">Αμοιβές λοιπών που εκτελούν ειδικές υπηρεσίες με την </t>
  </si>
  <si>
    <t>Χορηγίες για εθνικούς κοινων. εκπαιδευτικούς κ.α.σκοπούς</t>
  </si>
  <si>
    <t>Λοιπές επιχορηγ. &amp; συνδρομές για ωρισμ. ή μη σκοπούς</t>
  </si>
  <si>
    <t>Επιχορήγηση του Θεαγένειου Αντικαρκ. Ινστιτ. Θεσ/νίκης</t>
  </si>
  <si>
    <t>Επιχορήγηση του  Ι. Ναού Αγίου Μηνά . Θεσ/νίκης</t>
  </si>
  <si>
    <t>Χορηγίες για  εκπαιδευτικούς .σκοπούς</t>
  </si>
  <si>
    <t>Εσοδα υπέρ του Δημοσίου,αποκεντρ.Δημοσ.Υπηρεσιών κ.λ.π</t>
  </si>
  <si>
    <t>Περιουσίας &amp; Προμηθειών</t>
  </si>
  <si>
    <t>Δ/νσης Οικονομικών Υπηρεσιών</t>
  </si>
  <si>
    <t>Δημοσιεύσεις</t>
  </si>
  <si>
    <t xml:space="preserve">Ο Προϊστάμενος της Δ/νσης </t>
  </si>
  <si>
    <t>ΒΑΙΟΣ ΧΑΡ. ΜΠΑΜΠΛΕΚΗΣ</t>
  </si>
  <si>
    <t>προσώπων μη κεκτημένων την υπαλληλική ιδιότητα</t>
  </si>
  <si>
    <t xml:space="preserve">Οδοιπ έξοδα για εκτέλεση υπηρεσίας στην ημεδαπή </t>
  </si>
  <si>
    <t>Υποτροφίες πρωτοετών φοιτητών του Α.Π.Θ</t>
  </si>
  <si>
    <t>Έσοδα εκ λοιπών περιπτώσεων</t>
  </si>
  <si>
    <t>Έσοδα από εγγυήσεις, παρακαταθήκες κ.λπ.</t>
  </si>
  <si>
    <t>της οδού Μεγάλου Αλεξάνδρου 29 Θεσσαλονίκη</t>
  </si>
  <si>
    <t xml:space="preserve">α)  Ισόγειο διαμέρισμα- επαγγελματική στέγη </t>
  </si>
  <si>
    <t xml:space="preserve">γ) Οικοδομή Ζαλόγγου 8 Αθήνα ( 8 ισόγεια γραφεία, </t>
  </si>
  <si>
    <t xml:space="preserve">2) Παπαδήμας Ν (3 ισογ γραφεία) </t>
  </si>
  <si>
    <t xml:space="preserve">Τόκοι από  καταθέσεις όψεως </t>
  </si>
  <si>
    <t>Τόκοι από  προθεσμιακό λογ/σμό</t>
  </si>
  <si>
    <t>και οκτώ (8) διαμερίσματα α' - δ'  ορόφου</t>
  </si>
  <si>
    <t>1) ισόγειο κενό πιθανό ενοίκιο  160,00Χ12=1920,00</t>
  </si>
  <si>
    <t>3) ισόγειο κενό πιθανό ενοίκιο 175,00Χ12=2100,00</t>
  </si>
  <si>
    <t>4) ισόγειο κενό πιθανό ενοίκιο 175,00Χ12=2100,00</t>
  </si>
  <si>
    <t>6) διαμ α'  ορ κενό πιθανό ενοίκιο 285,00Χ12=3.420,00</t>
  </si>
  <si>
    <t>7)διαμ α' ορ κενό πιθανό ενοίκιο 250,00Χ12=3000,00</t>
  </si>
  <si>
    <t>8) διαμ β' ορ  κενό πιθανό ενοίκιο 265,00Χ12=3180,00</t>
  </si>
  <si>
    <t>9)διαμ β' ορ κενό πιθανό ενοίκιο 275,00Χ12=3300,00</t>
  </si>
  <si>
    <t>10) γ' ορ  κενό πιθανό ενοίκιο 280,00Χ12=3.360,00</t>
  </si>
  <si>
    <t>11)διαμ γ΄ορ  κενό  πιθανό ενοίκιο 265,00Χ12=3180,00</t>
  </si>
  <si>
    <t>12) δ' ορ  κενό πιθανό ενοίκιο 265,00Χ12=3180,00</t>
  </si>
  <si>
    <t>13) διαμ δ' ορ κενό  πιθανό ενοίκιο 265,00Χ12=3180,00</t>
  </si>
  <si>
    <t>β)  ισόγειο κατάστημα επί της οδού Ιφικράτους 15-Αθήνα</t>
  </si>
  <si>
    <t xml:space="preserve">Απολήψεις για έξοδα που έγιναν </t>
  </si>
  <si>
    <t>Έσοδα από δαπάνες που έγιναν</t>
  </si>
  <si>
    <t xml:space="preserve">Απόληψη πληρωμών που έγιναν για λογ/σμό τρίτων </t>
  </si>
  <si>
    <t>Β' ΕΚΤΑΚΤΑ</t>
  </si>
  <si>
    <t>Έκτακτα έσοδα</t>
  </si>
  <si>
    <t xml:space="preserve">Εσοδα από εκμίσθωση ακινητης περιουσίας  </t>
  </si>
  <si>
    <t>(αποζημίωση λόγω πρόωρης λύσης της μίσθωσης)</t>
  </si>
  <si>
    <t xml:space="preserve">1) Μισθώματα κατά ποσοστό 100% τεσσάρων οροφο -διαμερισμάτων (α' έως δ' όροφοι) επί της οικοδομής </t>
  </si>
  <si>
    <t>Σύνολο μισθωμάτων οικοδομής Π. Μελά 40</t>
  </si>
  <si>
    <t>Σύνολο μισθωμάτων οικοδομής Λυκούργου 6</t>
  </si>
  <si>
    <t>Σύνολο μισθωμάτων οικοδομής Ιφικράτους 15 -Αθήνα</t>
  </si>
  <si>
    <t>Σύνολο μισθωμάτων οικοδομής Ζαλόγγου 8 -Αθήνα</t>
  </si>
  <si>
    <t xml:space="preserve">(καταβολή από την ΕΛΕΠΑΑΠ των κοινοχρήστων εξόδων </t>
  </si>
  <si>
    <t>Σύνολο κατηγορίας  Ι  (Τακτικά &amp; Έκτακτα)</t>
  </si>
  <si>
    <t>Αποζημίωση για έξοδα κινήσεως (Θεσ/νίκη-Αθήνα)</t>
  </si>
  <si>
    <t>Έξοδα κοινοχρήστων</t>
  </si>
  <si>
    <t>ΒΑΣΙΛΙΚΗ ΚΟΥΖΙΩΡΤΗ</t>
  </si>
  <si>
    <t>Πρόστιμα από καταλογιστικές αποφάσεις</t>
  </si>
  <si>
    <t>διαφόρων αρχών (εκτέλεση καταδικαστικών</t>
  </si>
  <si>
    <t>αποφάσεων Πολιτικών Δικαστηρίων κ.λ.π)</t>
  </si>
  <si>
    <t>Επιστροφές χρημάτων</t>
  </si>
  <si>
    <t xml:space="preserve">Επιστροφή χρημάτων υποτροφίας </t>
  </si>
  <si>
    <t>Έσοδα από εγγύηση συμμετοχής σε δημοπρασίες</t>
  </si>
  <si>
    <t>Έσοδα από εγγύηση μίσθωσης</t>
  </si>
  <si>
    <t>Έσοδα από ποσά που καταβλήθηκαν στο κληρ/μα</t>
  </si>
  <si>
    <t>από μισθωτές χωρίς να οφείλονται</t>
  </si>
  <si>
    <t xml:space="preserve">Ο Προϊστάμενος της Γενικής </t>
  </si>
  <si>
    <t>Λειτουργικά έξοδα Τμ. Κληροδοτημάτων</t>
  </si>
  <si>
    <t xml:space="preserve">Τέλη </t>
  </si>
  <si>
    <t>Φόροι- Τέλη</t>
  </si>
  <si>
    <t xml:space="preserve">μισθώτρια εταιρία: Φ. Αναστασιάδου-Μ. Πατόπουλος Ο.Ε                             </t>
  </si>
  <si>
    <t>5) ισόγειο κενό πιθανό ενοίκιο 175,00Χ12=2.100,00</t>
  </si>
  <si>
    <t>Αμοιβές πραγματογνωμώνων και πιστοποιημένων εκτιμητών</t>
  </si>
  <si>
    <t>ιδιοκτήτων της οικοδομής Π. Μελά 40 - Θεσσαλονίκη)</t>
  </si>
  <si>
    <t>Απόδοση των εισπράξεων υπέρ ΟΤΑ</t>
  </si>
  <si>
    <t xml:space="preserve">Η Προϊσταμένη </t>
  </si>
  <si>
    <t>του Τμήματος Κληρ/των</t>
  </si>
  <si>
    <t>Αμοιβή λόγω εργασίας κατά τις εξαιρέσιμες ημέρες</t>
  </si>
  <si>
    <t>και ώρες (συμμετοχή σε δημοπρασίες)</t>
  </si>
  <si>
    <r>
      <t>ΣΚΟΠΟΣ: Α)</t>
    </r>
    <r>
      <rPr>
        <sz val="10"/>
        <color indexed="8"/>
        <rFont val="Arial"/>
        <family val="2"/>
      </rPr>
      <t xml:space="preserve"> Χορήγηση  υποτροφιών σε πρωτοετείς φοιτητές όλων των Τμημάτων του Α.Π.Θ. με καταγωγή από την Έδεσσα ή τη Θεσσαλονίκη αποφοίτους Λυκείου  Εδέσσης  ή Θεσσαλονίκης και να έχουν ετήσια οικογενειακά εισοδήματα (καθαρό φορολογητέο εισόδημα) το ανώτατο μέχρι του διπλάσιου αφορολόγητου εισοδήματος μισθωτού ή συνταξιούχου όπως αυτό ορίζεται από τους πίνακες του Υπουργείου Οικονομικών, προσαυξανόμενο ανάλογα του αριθμού των προστατευόμενων τέκνων. Β) Χορήγηση από τα ετήσια εισοδήματα χρηματικών ποσών: 1). 4.142,20 ευρώ στο Θεαγένειο Αντικαρκινικό Ινστιτούτο Θεσ/νίκης και 2). 170,94 ευρώ στον Ιερό Ναό Αγίου Μηνά Θεσ/νίκης</t>
    </r>
  </si>
  <si>
    <t>Σύνολο μισθωμάτων ακινήτων Μ. Αλεξάνδρου 29</t>
  </si>
  <si>
    <t>0000</t>
  </si>
  <si>
    <t>0100</t>
  </si>
  <si>
    <t>0260</t>
  </si>
  <si>
    <t>0262</t>
  </si>
  <si>
    <t>0263</t>
  </si>
  <si>
    <t>0400</t>
  </si>
  <si>
    <t>0410</t>
  </si>
  <si>
    <t>0411</t>
  </si>
  <si>
    <t>0412</t>
  </si>
  <si>
    <t>0419</t>
  </si>
  <si>
    <t>0425</t>
  </si>
  <si>
    <t>0700</t>
  </si>
  <si>
    <t>0711</t>
  </si>
  <si>
    <t>0771</t>
  </si>
  <si>
    <t>0800</t>
  </si>
  <si>
    <t>0813</t>
  </si>
  <si>
    <t>0830</t>
  </si>
  <si>
    <t>0832</t>
  </si>
  <si>
    <t>0850</t>
  </si>
  <si>
    <t>0851</t>
  </si>
  <si>
    <t>0860</t>
  </si>
  <si>
    <t>0863</t>
  </si>
  <si>
    <t>0887</t>
  </si>
  <si>
    <t>0890</t>
  </si>
  <si>
    <t>0893</t>
  </si>
  <si>
    <t>0894</t>
  </si>
  <si>
    <t>0899</t>
  </si>
  <si>
    <t>0899Α</t>
  </si>
  <si>
    <t>0900</t>
  </si>
  <si>
    <t>0910</t>
  </si>
  <si>
    <t>0911</t>
  </si>
  <si>
    <t>0912</t>
  </si>
  <si>
    <t>Λοιπές επιστροφές  χρημάτων για τακτοποίηση ΧΕΠ</t>
  </si>
  <si>
    <t>Εκτέλεση δικαστικών αποφάσεων ή συμβιβ. πράξεων</t>
  </si>
  <si>
    <t>Σύνολο κ.α. 3190</t>
  </si>
  <si>
    <t>Σύνολο κ.α. 0700</t>
  </si>
  <si>
    <t>Σύνολο κ.α. 0400</t>
  </si>
  <si>
    <t>Οδοιπορικά έξοδα για εκτέλεση υπηρεσίας  στην  ημεδαπή υπαλλήλων ΝΠΔΔ (Μηχ/κών, δικηγόρων Α.Π.Θ. κλπ.)</t>
  </si>
  <si>
    <t>Σύνολο Β' Εκτακτα</t>
  </si>
  <si>
    <t>Σύνολο κ.α. 6000</t>
  </si>
  <si>
    <t>Σύνολο κ.α. 5600</t>
  </si>
  <si>
    <t>Σύνολο κ.α. 5500</t>
  </si>
  <si>
    <t>Σύνολο κ.α. 5100</t>
  </si>
  <si>
    <t>Σύνολο κ.α. 3412</t>
  </si>
  <si>
    <t>Σύνολο κ.α. 3400</t>
  </si>
  <si>
    <t>Σύνολο κ.α. 3411</t>
  </si>
  <si>
    <r>
      <t>ζ) Δώμα (κενό)</t>
    </r>
    <r>
      <rPr>
        <sz val="10"/>
        <rFont val="Arial"/>
        <family val="2"/>
      </rPr>
      <t xml:space="preserve"> πιθανό μίσθωμα 50,00Χ12=600,00</t>
    </r>
  </si>
  <si>
    <t xml:space="preserve">Μισθώματα κατά ποσοστό 100% </t>
  </si>
  <si>
    <t xml:space="preserve">Έσοδα από την εκμίσθωση κατ/των και γραφείων </t>
  </si>
  <si>
    <t>Με εντολή Πρύτανη</t>
  </si>
  <si>
    <t>3394</t>
  </si>
  <si>
    <t xml:space="preserve">Παρακράτηση 5‰ επί των εσόδων (άρθρο 65 § 2 Ν. 4182/2013) </t>
  </si>
  <si>
    <t>ΚΕΝΟ από 10/3/2015</t>
  </si>
  <si>
    <t>πιθανό μίσθωμα: 1/01-31/12/2016=600Χ12=7.200,00</t>
  </si>
  <si>
    <r>
      <t xml:space="preserve">δ) διαμέρισμα του Γ'  ορόφου </t>
    </r>
    <r>
      <rPr>
        <b/>
        <u val="single"/>
        <sz val="10"/>
        <color indexed="8"/>
        <rFont val="Arial"/>
        <family val="2"/>
      </rPr>
      <t>ΚΕΝΟ από 1ο/2015</t>
    </r>
  </si>
  <si>
    <t>πιθανό μίσθωμα: 1/1-31/12/2016=400 Χ12=4.800,00</t>
  </si>
  <si>
    <t xml:space="preserve">η) ημιϋπόγειο κατάστημα  </t>
  </si>
  <si>
    <t xml:space="preserve">μισθώτρια εταιρία: Φ. Αναστασιάδου-Μ. Πατόπουλος Ο.Ε                       </t>
  </si>
  <si>
    <t>1/1-31/12/2016=212,50Χ12=2.550,00</t>
  </si>
  <si>
    <t xml:space="preserve">β) διαμ/σμα Α' ορόφου </t>
  </si>
  <si>
    <t>01/01-31/12/2016=450,00Χ12=5.400,00</t>
  </si>
  <si>
    <r>
      <t xml:space="preserve">(γ' όροφος), </t>
    </r>
    <r>
      <rPr>
        <b/>
        <sz val="10"/>
        <color indexed="8"/>
        <rFont val="Arial"/>
        <family val="2"/>
      </rPr>
      <t xml:space="preserve">ΚΕΝΟ </t>
    </r>
    <r>
      <rPr>
        <sz val="10"/>
        <color indexed="8"/>
        <rFont val="Arial"/>
        <family val="2"/>
      </rPr>
      <t xml:space="preserve">πιθανό μίσθωμα: </t>
    </r>
  </si>
  <si>
    <t>στ) τέσσερα οροφο -διαμερίσματα(α' έως δ' όροφοι)</t>
  </si>
  <si>
    <t>της οδού Μ. Αλεξάνδρου 29 Θεσ/νίκη = 7.153,64</t>
  </si>
  <si>
    <t>α) Γραικού Κ.: = 21.415,24</t>
  </si>
  <si>
    <t>ιδιότητα του ελεύθερου επαγγελματία (π.χ. μεσίτες κ.α.)</t>
  </si>
  <si>
    <t xml:space="preserve">Σύνολο Α' Τακτικά </t>
  </si>
  <si>
    <t>2) Μισθώματα κατά ποσοστό 50% εξαώροφης οικοδομής επί της οδού Παύλου Μελά 40 Θεσσαλονίκη</t>
  </si>
  <si>
    <t>Καταπτώσεις εγγυήσεων λόγω παραβάσεων συμβάσεων</t>
  </si>
  <si>
    <t>(συμπεριλαμβανομένης της οικοδ. Ζαλόγγου 8 Αθήνα)</t>
  </si>
  <si>
    <t>α) διαμ/σμα-επαγγελματική στέγη Λυκούργου 6 -Θεσ/νίκη</t>
  </si>
  <si>
    <t>Φόροι</t>
  </si>
  <si>
    <t>ΠΡΟΥΠΟΛΟΓΙΣΘΕΝΤΑ 2016</t>
  </si>
  <si>
    <t>ΠΡΑΓΜΑΤΟΠΟΙΗΘΕΝΤΑ 2016</t>
  </si>
  <si>
    <t>ΑΠΟΛΟΓΙΣΜΟΣ 2016</t>
  </si>
  <si>
    <r>
      <t>μισθώτρια εταιρεία:</t>
    </r>
    <r>
      <rPr>
        <b/>
        <sz val="10"/>
        <color indexed="8"/>
        <rFont val="Arial"/>
        <family val="2"/>
      </rPr>
      <t xml:space="preserve"> DOMISSIMA HOME IKE </t>
    </r>
  </si>
  <si>
    <t>Μισθώτρια: Ερμίνα Στρατηγού</t>
  </si>
  <si>
    <t>Μίσθωμα: 1/7-31/12/2016=225,00 Χ6=1.350,00</t>
  </si>
  <si>
    <t>Μίσθωμα: 1/7-31/12/2016=225,00 Χ6μήνες=1.350,00</t>
  </si>
  <si>
    <t>1/1-31/5/2016=342,50Χ5μήνες=1.712,50</t>
  </si>
  <si>
    <t>Μισθώτρια: Κυράννα Σαμαρά</t>
  </si>
  <si>
    <r>
      <t xml:space="preserve">γ) διαμέρισμα Β' ορόφου </t>
    </r>
    <r>
      <rPr>
        <b/>
        <u val="single"/>
        <sz val="10"/>
        <color indexed="8"/>
        <rFont val="Arial"/>
        <family val="2"/>
      </rPr>
      <t>ΚΕΝΟ έως 6ο/2016</t>
    </r>
  </si>
  <si>
    <r>
      <t xml:space="preserve">ε) διαμέρισμα Δ' ορόφου  </t>
    </r>
    <r>
      <rPr>
        <b/>
        <u val="single"/>
        <sz val="10"/>
        <color indexed="8"/>
        <rFont val="Arial"/>
        <family val="2"/>
      </rPr>
      <t>ΚΕΝΟ έως 6ο/2016</t>
    </r>
  </si>
  <si>
    <t>στ) διαμέρισμα Ε'  ορόφου</t>
  </si>
  <si>
    <t>Μισθωτής: Α.Π.Θ. Σχολή Καλών Τεχνών</t>
  </si>
  <si>
    <t>Μίσθωμα: 1/1-31/12/2016=534,80Χ12μήνες=6.417,60</t>
  </si>
  <si>
    <t>1/1-30/11/2016=492,45Χ11μήνες=5.416,95</t>
  </si>
  <si>
    <t>1/1-31/12/2016=517,07Χ1μήνα=517,07</t>
  </si>
  <si>
    <t>ε) διαμ/σμα Β' ορ. ΔΗΜΟΣ ΘΕΣΣΑΛΟΝΙΚΗΣ=1.068,92</t>
  </si>
  <si>
    <t>β) Βαβελίδου Β. = 550,00</t>
  </si>
  <si>
    <t>γ) Ανδρώνης-Αθανασοπούλου: = 153,50</t>
  </si>
  <si>
    <t>ζ) Κατσιούρα Αγγελική = 685,00</t>
  </si>
  <si>
    <t>δ) διαμ/σμα του Ε' ορ Π. Μελά 40 -Θεσ/νίκη = 534,80</t>
  </si>
  <si>
    <t>μισθώτρια εταιρεία: DOMISSIMA HOME IKE = 4.800,00</t>
  </si>
  <si>
    <t>μισθώτρια: Κατσιούρα Αγγελική</t>
  </si>
  <si>
    <t>Μισθώτρια: Κυράννα Σαμαρά = 225,00</t>
  </si>
  <si>
    <t>Μισθώτρια: Ερμίνα Στρατηγού = 225,00</t>
  </si>
  <si>
    <r>
      <t>Π. Μελά 40 -Θεσ/νίκη =</t>
    </r>
    <r>
      <rPr>
        <sz val="10"/>
        <rFont val="Arial"/>
        <family val="2"/>
      </rPr>
      <t xml:space="preserve">918,92€ μισθώματα </t>
    </r>
  </si>
  <si>
    <t>01/01-31/12/2016=185,37Χ12=2.224,44</t>
  </si>
  <si>
    <t xml:space="preserve">Μακροχρόνια μίσθωση έναντι ανακατασκευής και των τεσσάρων ορόφων </t>
  </si>
  <si>
    <r>
      <t>Α' όροφος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ΚΕΝΟ έως 30/11/2016</t>
    </r>
  </si>
  <si>
    <r>
      <t>Β' όροφος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ΚΕΝΟ έως 30/11/2016</t>
    </r>
  </si>
  <si>
    <r>
      <t>Γ' όροφος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ΚΕΝΟ έως 30/11/2016</t>
    </r>
  </si>
  <si>
    <r>
      <t>Δ' όροφος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>ΚΕΝΟ έως 30/11/2016</t>
    </r>
  </si>
  <si>
    <t>πιθανό ενοίκιο: 1/1-30/12/2016=700Χ12=8.400,00</t>
  </si>
  <si>
    <t>πιθανό ενοίκιο: 1/1-30/12/2016=770Χ12=9.240,00</t>
  </si>
  <si>
    <t>πιθανό ενοίκιο: 1/1-30/12/2016=790Χ12=9.480,00</t>
  </si>
  <si>
    <t>πιθανό ενοίκιο: 1/1-30/12/2016=820Χ12=9.840,00</t>
  </si>
  <si>
    <t>Μίσθωμα:1/12/2016-31/5/2017=800,00Χ6μήνες = 4.800,00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</si>
</sst>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,##0\ _Δ_ρ_χ"/>
    <numFmt numFmtId="179" formatCode="#,##0.00_ ;\-#,##0.00\ "/>
    <numFmt numFmtId="180" formatCode="#,##0.00\ &quot;€&quot;"/>
    <numFmt numFmtId="181" formatCode="00000"/>
  </numFmts>
  <fonts count="3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Arial Greek"/>
      <family val="0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 vertical="justify"/>
    </xf>
    <xf numFmtId="4" fontId="4" fillId="0" borderId="0" xfId="34" applyNumberFormat="1" applyFont="1" applyFill="1" applyBorder="1" applyAlignment="1">
      <alignment horizontal="center" vertical="justify"/>
    </xf>
    <xf numFmtId="3" fontId="5" fillId="0" borderId="0" xfId="34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justify"/>
    </xf>
    <xf numFmtId="3" fontId="5" fillId="0" borderId="13" xfId="34" applyNumberFormat="1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vertical="justify" wrapText="1"/>
    </xf>
    <xf numFmtId="4" fontId="5" fillId="0" borderId="14" xfId="0" applyNumberFormat="1" applyFont="1" applyBorder="1" applyAlignment="1">
      <alignment horizontal="center" vertical="justify"/>
    </xf>
    <xf numFmtId="0" fontId="4" fillId="0" borderId="11" xfId="0" applyFont="1" applyFill="1" applyBorder="1" applyAlignment="1">
      <alignment horizontal="left" vertical="justify"/>
    </xf>
    <xf numFmtId="181" fontId="4" fillId="0" borderId="11" xfId="0" applyNumberFormat="1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justify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5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 vertical="justify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justify" indent="5"/>
    </xf>
    <xf numFmtId="0" fontId="5" fillId="0" borderId="12" xfId="0" applyFont="1" applyBorder="1" applyAlignment="1">
      <alignment horizontal="left" vertical="justify" wrapText="1" indent="5"/>
    </xf>
    <xf numFmtId="0" fontId="5" fillId="0" borderId="0" xfId="0" applyFont="1" applyBorder="1" applyAlignment="1">
      <alignment horizontal="left" vertical="justify" wrapText="1" indent="5"/>
    </xf>
    <xf numFmtId="0" fontId="5" fillId="0" borderId="12" xfId="0" applyFont="1" applyBorder="1" applyAlignment="1">
      <alignment horizontal="left" vertical="justify" wrapText="1" indent="5"/>
    </xf>
    <xf numFmtId="0" fontId="9" fillId="0" borderId="12" xfId="0" applyFont="1" applyBorder="1" applyAlignment="1">
      <alignment horizontal="left" indent="5"/>
    </xf>
    <xf numFmtId="0" fontId="5" fillId="0" borderId="12" xfId="0" applyFont="1" applyBorder="1" applyAlignment="1">
      <alignment horizontal="left" vertical="justify" indent="5"/>
    </xf>
    <xf numFmtId="0" fontId="5" fillId="0" borderId="17" xfId="0" applyFont="1" applyBorder="1" applyAlignment="1">
      <alignment horizontal="left" vertical="justify" indent="5"/>
    </xf>
    <xf numFmtId="0" fontId="5" fillId="0" borderId="12" xfId="0" applyFont="1" applyBorder="1" applyAlignment="1">
      <alignment horizontal="left" vertical="justify" wrapText="1" indent="3"/>
    </xf>
    <xf numFmtId="0" fontId="9" fillId="0" borderId="0" xfId="0" applyFont="1" applyAlignment="1">
      <alignment horizontal="left" indent="5"/>
    </xf>
    <xf numFmtId="0" fontId="7" fillId="0" borderId="14" xfId="0" applyFont="1" applyFill="1" applyBorder="1" applyAlignment="1">
      <alignment horizontal="left" vertical="justify"/>
    </xf>
    <xf numFmtId="0" fontId="29" fillId="0" borderId="16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181" fontId="6" fillId="0" borderId="11" xfId="0" applyNumberFormat="1" applyFont="1" applyFill="1" applyBorder="1" applyAlignment="1">
      <alignment horizontal="left" vertical="justify"/>
    </xf>
    <xf numFmtId="181" fontId="6" fillId="0" borderId="11" xfId="0" applyNumberFormat="1" applyFont="1" applyFill="1" applyBorder="1" applyAlignment="1">
      <alignment vertical="justify"/>
    </xf>
    <xf numFmtId="0" fontId="6" fillId="0" borderId="15" xfId="0" applyFont="1" applyFill="1" applyBorder="1" applyAlignment="1">
      <alignment horizontal="left" vertical="justify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5" fillId="24" borderId="11" xfId="0" applyFont="1" applyFill="1" applyBorder="1" applyAlignment="1">
      <alignment horizontal="left" vertical="justify"/>
    </xf>
    <xf numFmtId="0" fontId="30" fillId="24" borderId="14" xfId="0" applyFont="1" applyFill="1" applyBorder="1" applyAlignment="1">
      <alignment horizontal="left" vertical="justify" indent="5"/>
    </xf>
    <xf numFmtId="0" fontId="30" fillId="24" borderId="11" xfId="0" applyFont="1" applyFill="1" applyBorder="1" applyAlignment="1">
      <alignment horizontal="left" vertical="justify" indent="5"/>
    </xf>
    <xf numFmtId="0" fontId="30" fillId="24" borderId="15" xfId="0" applyFont="1" applyFill="1" applyBorder="1" applyAlignment="1">
      <alignment horizontal="left" vertical="justify" indent="5"/>
    </xf>
    <xf numFmtId="0" fontId="30" fillId="24" borderId="16" xfId="0" applyFont="1" applyFill="1" applyBorder="1" applyAlignment="1">
      <alignment horizontal="center" vertical="justify"/>
    </xf>
    <xf numFmtId="0" fontId="31" fillId="24" borderId="14" xfId="0" applyFont="1" applyFill="1" applyBorder="1" applyAlignment="1">
      <alignment/>
    </xf>
    <xf numFmtId="0" fontId="31" fillId="24" borderId="11" xfId="0" applyFont="1" applyFill="1" applyBorder="1" applyAlignment="1">
      <alignment/>
    </xf>
    <xf numFmtId="0" fontId="31" fillId="24" borderId="17" xfId="0" applyFont="1" applyFill="1" applyBorder="1" applyAlignment="1">
      <alignment/>
    </xf>
    <xf numFmtId="4" fontId="31" fillId="24" borderId="14" xfId="0" applyNumberFormat="1" applyFont="1" applyFill="1" applyBorder="1" applyAlignment="1">
      <alignment horizontal="center" vertical="justify"/>
    </xf>
    <xf numFmtId="4" fontId="31" fillId="24" borderId="15" xfId="0" applyNumberFormat="1" applyFont="1" applyFill="1" applyBorder="1" applyAlignment="1">
      <alignment horizontal="center" vertical="justify"/>
    </xf>
    <xf numFmtId="4" fontId="31" fillId="24" borderId="11" xfId="0" applyNumberFormat="1" applyFont="1" applyFill="1" applyBorder="1" applyAlignment="1">
      <alignment horizontal="center" vertical="justify"/>
    </xf>
    <xf numFmtId="4" fontId="31" fillId="24" borderId="18" xfId="0" applyNumberFormat="1" applyFont="1" applyFill="1" applyBorder="1" applyAlignment="1">
      <alignment horizontal="center" vertical="justify"/>
    </xf>
    <xf numFmtId="0" fontId="30" fillId="24" borderId="16" xfId="0" applyNumberFormat="1" applyFont="1" applyFill="1" applyBorder="1" applyAlignment="1">
      <alignment horizontal="center" vertical="justify"/>
    </xf>
    <xf numFmtId="4" fontId="4" fillId="0" borderId="14" xfId="34" applyNumberFormat="1" applyFont="1" applyFill="1" applyBorder="1" applyAlignment="1" applyProtection="1">
      <alignment horizontal="center" vertical="justify"/>
      <protection locked="0"/>
    </xf>
    <xf numFmtId="4" fontId="4" fillId="0" borderId="11" xfId="34" applyNumberFormat="1" applyFont="1" applyFill="1" applyBorder="1" applyAlignment="1" applyProtection="1">
      <alignment horizontal="center" vertical="justify"/>
      <protection locked="0"/>
    </xf>
    <xf numFmtId="0" fontId="4" fillId="0" borderId="11" xfId="34" applyNumberFormat="1" applyFont="1" applyFill="1" applyBorder="1" applyAlignment="1" applyProtection="1">
      <alignment horizontal="center" vertical="justify"/>
      <protection locked="0"/>
    </xf>
    <xf numFmtId="4" fontId="5" fillId="0" borderId="16" xfId="34" applyNumberFormat="1" applyFont="1" applyFill="1" applyBorder="1" applyAlignment="1" applyProtection="1">
      <alignment horizontal="center" vertical="justify"/>
      <protection locked="0"/>
    </xf>
    <xf numFmtId="4" fontId="4" fillId="0" borderId="15" xfId="34" applyNumberFormat="1" applyFont="1" applyFill="1" applyBorder="1" applyAlignment="1" applyProtection="1">
      <alignment horizontal="center" vertical="justify"/>
      <protection locked="0"/>
    </xf>
    <xf numFmtId="4" fontId="6" fillId="0" borderId="16" xfId="34" applyNumberFormat="1" applyFont="1" applyFill="1" applyBorder="1" applyAlignment="1" applyProtection="1">
      <alignment horizontal="center" vertical="justify"/>
      <protection locked="0"/>
    </xf>
    <xf numFmtId="4" fontId="5" fillId="0" borderId="11" xfId="34" applyNumberFormat="1" applyFont="1" applyFill="1" applyBorder="1" applyAlignment="1" applyProtection="1">
      <alignment horizontal="center" vertical="justify"/>
      <protection locked="0"/>
    </xf>
    <xf numFmtId="4" fontId="5" fillId="0" borderId="16" xfId="34" applyNumberFormat="1" applyFont="1" applyFill="1" applyBorder="1" applyAlignment="1" applyProtection="1">
      <alignment horizontal="center" vertical="justify"/>
      <protection locked="0"/>
    </xf>
    <xf numFmtId="4" fontId="5" fillId="0" borderId="11" xfId="34" applyNumberFormat="1" applyFont="1" applyFill="1" applyBorder="1" applyAlignment="1" applyProtection="1">
      <alignment horizontal="center" vertical="justify"/>
      <protection locked="0"/>
    </xf>
    <xf numFmtId="4" fontId="5" fillId="0" borderId="14" xfId="34" applyNumberFormat="1" applyFont="1" applyFill="1" applyBorder="1" applyAlignment="1" applyProtection="1">
      <alignment horizontal="center" vertical="justify"/>
      <protection locked="0"/>
    </xf>
    <xf numFmtId="0" fontId="8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5" fillId="0" borderId="15" xfId="34" applyNumberFormat="1" applyFont="1" applyFill="1" applyBorder="1" applyAlignment="1" applyProtection="1">
      <alignment horizontal="center" vertical="justify"/>
      <protection locked="0"/>
    </xf>
    <xf numFmtId="4" fontId="4" fillId="0" borderId="11" xfId="0" applyNumberFormat="1" applyFont="1" applyBorder="1" applyAlignment="1">
      <alignment horizontal="center" vertical="justify"/>
    </xf>
    <xf numFmtId="4" fontId="5" fillId="0" borderId="16" xfId="0" applyNumberFormat="1" applyFont="1" applyBorder="1" applyAlignment="1">
      <alignment horizontal="center" vertical="justify"/>
    </xf>
    <xf numFmtId="4" fontId="6" fillId="0" borderId="11" xfId="0" applyNumberFormat="1" applyFont="1" applyBorder="1" applyAlignment="1">
      <alignment horizontal="center" vertical="justify"/>
    </xf>
    <xf numFmtId="4" fontId="6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justify"/>
    </xf>
    <xf numFmtId="4" fontId="5" fillId="0" borderId="0" xfId="0" applyNumberFormat="1" applyFont="1" applyBorder="1" applyAlignment="1">
      <alignment horizontal="center" vertical="justify"/>
    </xf>
    <xf numFmtId="4" fontId="6" fillId="0" borderId="11" xfId="34" applyNumberFormat="1" applyFont="1" applyFill="1" applyBorder="1" applyAlignment="1" applyProtection="1">
      <alignment horizontal="center" vertical="justify"/>
      <protection locked="0"/>
    </xf>
    <xf numFmtId="0" fontId="6" fillId="0" borderId="15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24" borderId="14" xfId="0" applyFont="1" applyFill="1" applyBorder="1" applyAlignment="1">
      <alignment horizontal="left" vertical="justify"/>
    </xf>
    <xf numFmtId="49" fontId="4" fillId="0" borderId="12" xfId="0" applyNumberFormat="1" applyFont="1" applyFill="1" applyBorder="1" applyAlignment="1">
      <alignment horizontal="center"/>
    </xf>
    <xf numFmtId="4" fontId="4" fillId="0" borderId="19" xfId="34" applyNumberFormat="1" applyFont="1" applyFill="1" applyBorder="1" applyAlignment="1" applyProtection="1">
      <alignment horizontal="center" vertical="justify"/>
      <protection locked="0"/>
    </xf>
    <xf numFmtId="0" fontId="7" fillId="0" borderId="20" xfId="0" applyFont="1" applyFill="1" applyBorder="1" applyAlignment="1">
      <alignment horizontal="left" vertical="justify"/>
    </xf>
    <xf numFmtId="4" fontId="5" fillId="0" borderId="21" xfId="34" applyNumberFormat="1" applyFont="1" applyFill="1" applyBorder="1" applyAlignment="1" applyProtection="1">
      <alignment horizontal="center" vertical="justify"/>
      <protection locked="0"/>
    </xf>
    <xf numFmtId="0" fontId="9" fillId="0" borderId="11" xfId="0" applyFont="1" applyBorder="1" applyAlignment="1">
      <alignment horizontal="left" indent="5"/>
    </xf>
    <xf numFmtId="0" fontId="4" fillId="0" borderId="11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 indent="5"/>
    </xf>
    <xf numFmtId="0" fontId="5" fillId="0" borderId="14" xfId="0" applyFont="1" applyFill="1" applyBorder="1" applyAlignment="1">
      <alignment horizontal="left" vertical="justify"/>
    </xf>
    <xf numFmtId="0" fontId="4" fillId="24" borderId="22" xfId="0" applyFont="1" applyFill="1" applyBorder="1" applyAlignment="1">
      <alignment horizontal="left" vertical="justify"/>
    </xf>
    <xf numFmtId="0" fontId="4" fillId="24" borderId="23" xfId="0" applyFont="1" applyFill="1" applyBorder="1" applyAlignment="1">
      <alignment horizontal="left" vertical="justify"/>
    </xf>
    <xf numFmtId="0" fontId="4" fillId="24" borderId="24" xfId="0" applyFont="1" applyFill="1" applyBorder="1" applyAlignment="1">
      <alignment horizontal="left" vertical="justify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" fontId="5" fillId="0" borderId="21" xfId="0" applyNumberFormat="1" applyFont="1" applyBorder="1" applyAlignment="1">
      <alignment horizontal="center" vertical="justify"/>
    </xf>
    <xf numFmtId="4" fontId="4" fillId="0" borderId="19" xfId="0" applyNumberFormat="1" applyFont="1" applyBorder="1" applyAlignment="1">
      <alignment horizontal="center" vertical="justify"/>
    </xf>
    <xf numFmtId="4" fontId="6" fillId="0" borderId="19" xfId="34" applyNumberFormat="1" applyFont="1" applyFill="1" applyBorder="1" applyAlignment="1" applyProtection="1">
      <alignment horizontal="center" vertical="justify"/>
      <protection locked="0"/>
    </xf>
    <xf numFmtId="0" fontId="5" fillId="24" borderId="15" xfId="0" applyFont="1" applyFill="1" applyBorder="1" applyAlignment="1">
      <alignment horizontal="left" vertical="justify"/>
    </xf>
    <xf numFmtId="3" fontId="5" fillId="0" borderId="0" xfId="34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justify"/>
    </xf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PageLayoutView="0" workbookViewId="0" topLeftCell="A10">
      <selection activeCell="B20" sqref="B20"/>
    </sheetView>
  </sheetViews>
  <sheetFormatPr defaultColWidth="9.00390625" defaultRowHeight="12.75"/>
  <cols>
    <col min="1" max="1" width="6.00390625" style="9" customWidth="1"/>
    <col min="2" max="2" width="56.125" style="18" customWidth="1"/>
    <col min="3" max="3" width="33.375" style="11" customWidth="1"/>
    <col min="4" max="4" width="31.75390625" style="11" customWidth="1"/>
    <col min="5" max="5" width="13.125" style="0" customWidth="1"/>
    <col min="6" max="6" width="10.125" style="36" bestFit="1" customWidth="1"/>
    <col min="7" max="7" width="14.125" style="36" customWidth="1"/>
  </cols>
  <sheetData>
    <row r="1" spans="1:7" s="1" customFormat="1" ht="12.75">
      <c r="A1" s="128" t="s">
        <v>57</v>
      </c>
      <c r="B1" s="129"/>
      <c r="C1" s="129"/>
      <c r="D1" s="129"/>
      <c r="F1" s="36"/>
      <c r="G1" s="43"/>
    </row>
    <row r="2" spans="1:7" s="1" customFormat="1" ht="12.75">
      <c r="A2" s="128" t="s">
        <v>58</v>
      </c>
      <c r="B2" s="129"/>
      <c r="C2" s="129"/>
      <c r="D2" s="129"/>
      <c r="F2" s="36"/>
      <c r="G2" s="43"/>
    </row>
    <row r="3" spans="1:7" s="1" customFormat="1" ht="12.75">
      <c r="A3" s="5"/>
      <c r="B3" s="5"/>
      <c r="C3" s="12"/>
      <c r="D3" s="12"/>
      <c r="F3" s="36"/>
      <c r="G3" s="43"/>
    </row>
    <row r="4" spans="1:7" s="1" customFormat="1" ht="12.75">
      <c r="A4" s="5"/>
      <c r="B4" s="13" t="s">
        <v>59</v>
      </c>
      <c r="C4" s="12"/>
      <c r="D4" s="12"/>
      <c r="F4" s="36"/>
      <c r="G4" s="43"/>
    </row>
    <row r="5" spans="1:7" s="1" customFormat="1" ht="86.25" customHeight="1">
      <c r="A5" s="126" t="s">
        <v>147</v>
      </c>
      <c r="B5" s="127"/>
      <c r="C5" s="127"/>
      <c r="D5" s="127"/>
      <c r="F5" s="36"/>
      <c r="G5" s="43"/>
    </row>
    <row r="6" spans="1:7" s="2" customFormat="1" ht="12.75">
      <c r="A6" s="39" t="s">
        <v>7</v>
      </c>
      <c r="B6" s="20" t="s">
        <v>223</v>
      </c>
      <c r="C6" s="24" t="s">
        <v>221</v>
      </c>
      <c r="D6" s="24" t="s">
        <v>222</v>
      </c>
      <c r="F6" s="36"/>
      <c r="G6" s="44"/>
    </row>
    <row r="7" spans="1:4" ht="15">
      <c r="A7" s="104"/>
      <c r="B7" s="70" t="s">
        <v>6</v>
      </c>
      <c r="C7" s="82"/>
      <c r="D7" s="82"/>
    </row>
    <row r="8" spans="1:4" ht="15">
      <c r="A8" s="42"/>
      <c r="B8" s="71" t="s">
        <v>5</v>
      </c>
      <c r="C8" s="83"/>
      <c r="D8" s="83"/>
    </row>
    <row r="9" spans="1:4" ht="15">
      <c r="A9" s="42"/>
      <c r="B9" s="72" t="s">
        <v>4</v>
      </c>
      <c r="C9" s="83"/>
      <c r="D9" s="83"/>
    </row>
    <row r="10" spans="1:7" s="4" customFormat="1" ht="12.75" customHeight="1">
      <c r="A10" s="42">
        <v>3000</v>
      </c>
      <c r="B10" s="26" t="s">
        <v>3</v>
      </c>
      <c r="C10" s="84"/>
      <c r="D10" s="84"/>
      <c r="F10" s="36"/>
      <c r="G10" s="36"/>
    </row>
    <row r="11" spans="1:4" ht="12.75">
      <c r="A11" s="42"/>
      <c r="B11" s="26" t="s">
        <v>2</v>
      </c>
      <c r="C11" s="83"/>
      <c r="D11" s="83"/>
    </row>
    <row r="12" spans="1:4" ht="12.75">
      <c r="A12" s="42">
        <v>3400</v>
      </c>
      <c r="B12" s="25" t="s">
        <v>1</v>
      </c>
      <c r="C12" s="83"/>
      <c r="D12" s="83"/>
    </row>
    <row r="13" spans="1:4" ht="12.75">
      <c r="A13" s="42">
        <v>3411</v>
      </c>
      <c r="B13" s="25" t="s">
        <v>0</v>
      </c>
      <c r="C13" s="83"/>
      <c r="D13" s="83"/>
    </row>
    <row r="14" spans="1:5" ht="25.5">
      <c r="A14" s="109"/>
      <c r="B14" s="108" t="s">
        <v>115</v>
      </c>
      <c r="C14" s="110"/>
      <c r="D14" s="83"/>
      <c r="E14" s="36"/>
    </row>
    <row r="15" spans="1:5" ht="12.75">
      <c r="A15" s="109"/>
      <c r="B15" s="125" t="s">
        <v>89</v>
      </c>
      <c r="C15" s="110"/>
      <c r="D15" s="83"/>
      <c r="E15" s="36"/>
    </row>
    <row r="16" spans="1:5" ht="12.75">
      <c r="A16" s="42"/>
      <c r="B16" s="28" t="s">
        <v>249</v>
      </c>
      <c r="C16" s="83">
        <v>8400</v>
      </c>
      <c r="D16" s="83">
        <v>0</v>
      </c>
      <c r="E16" s="36"/>
    </row>
    <row r="17" spans="1:5" ht="12.75">
      <c r="A17" s="42"/>
      <c r="B17" s="25" t="s">
        <v>253</v>
      </c>
      <c r="C17" s="83"/>
      <c r="D17" s="83"/>
      <c r="E17" s="36"/>
    </row>
    <row r="18" spans="1:5" ht="12.75">
      <c r="A18" s="42"/>
      <c r="B18" s="28" t="s">
        <v>250</v>
      </c>
      <c r="C18" s="83">
        <v>9240</v>
      </c>
      <c r="D18" s="83">
        <v>0</v>
      </c>
      <c r="E18" s="36"/>
    </row>
    <row r="19" spans="1:5" ht="12.75">
      <c r="A19" s="42"/>
      <c r="B19" s="25" t="s">
        <v>254</v>
      </c>
      <c r="C19" s="83"/>
      <c r="D19" s="83"/>
      <c r="E19" s="36"/>
    </row>
    <row r="20" spans="1:5" ht="12.75">
      <c r="A20" s="42"/>
      <c r="B20" s="28" t="s">
        <v>251</v>
      </c>
      <c r="C20" s="83">
        <v>9480</v>
      </c>
      <c r="D20" s="83">
        <v>0</v>
      </c>
      <c r="E20" s="36"/>
    </row>
    <row r="21" spans="1:5" ht="12.75">
      <c r="A21" s="42"/>
      <c r="B21" s="25" t="s">
        <v>255</v>
      </c>
      <c r="C21" s="83"/>
      <c r="D21" s="83"/>
      <c r="E21" s="36"/>
    </row>
    <row r="22" spans="1:5" ht="12.75">
      <c r="A22" s="42"/>
      <c r="B22" s="28" t="s">
        <v>252</v>
      </c>
      <c r="C22" s="83">
        <v>9840</v>
      </c>
      <c r="D22" s="83">
        <v>0</v>
      </c>
      <c r="E22" s="36"/>
    </row>
    <row r="23" spans="1:5" ht="12.75">
      <c r="A23" s="42"/>
      <c r="B23" s="25" t="s">
        <v>256</v>
      </c>
      <c r="C23" s="83"/>
      <c r="D23" s="83"/>
      <c r="E23" s="36"/>
    </row>
    <row r="24" spans="1:5" ht="25.5">
      <c r="A24" s="42"/>
      <c r="B24" s="69" t="s">
        <v>248</v>
      </c>
      <c r="C24" s="83"/>
      <c r="D24" s="83"/>
      <c r="E24" s="36"/>
    </row>
    <row r="25" spans="1:5" ht="12.75">
      <c r="A25" s="42"/>
      <c r="B25" s="25" t="s">
        <v>224</v>
      </c>
      <c r="C25" s="83"/>
      <c r="D25" s="83"/>
      <c r="E25" s="36"/>
    </row>
    <row r="26" spans="1:5" ht="12.75">
      <c r="A26" s="42"/>
      <c r="B26" s="34" t="s">
        <v>257</v>
      </c>
      <c r="C26" s="83"/>
      <c r="D26" s="83">
        <v>4800</v>
      </c>
      <c r="E26" s="36"/>
    </row>
    <row r="27" spans="1:4" ht="14.25" customHeight="1">
      <c r="A27" s="42"/>
      <c r="B27" s="35" t="s">
        <v>148</v>
      </c>
      <c r="C27" s="85">
        <f>SUM(C16:C23)</f>
        <v>36960</v>
      </c>
      <c r="D27" s="85">
        <f>SUM(D15:D26)</f>
        <v>4800</v>
      </c>
    </row>
    <row r="28" spans="1:4" ht="25.5" customHeight="1">
      <c r="A28" s="42"/>
      <c r="B28" s="69" t="s">
        <v>216</v>
      </c>
      <c r="C28" s="83"/>
      <c r="D28" s="83"/>
    </row>
    <row r="29" spans="1:4" ht="12.75">
      <c r="A29" s="42"/>
      <c r="B29" s="58" t="s">
        <v>90</v>
      </c>
      <c r="C29" s="82">
        <v>5934.02</v>
      </c>
      <c r="D29" s="82">
        <v>5934.02</v>
      </c>
    </row>
    <row r="30" spans="1:4" ht="15.75" customHeight="1">
      <c r="A30" s="42"/>
      <c r="B30" s="25" t="s">
        <v>138</v>
      </c>
      <c r="C30" s="83"/>
      <c r="D30" s="83"/>
    </row>
    <row r="31" spans="1:4" ht="12.75">
      <c r="A31" s="42"/>
      <c r="B31" s="25" t="s">
        <v>235</v>
      </c>
      <c r="C31" s="83"/>
      <c r="D31" s="83"/>
    </row>
    <row r="32" spans="1:4" ht="12.75">
      <c r="A32" s="42"/>
      <c r="B32" s="25" t="s">
        <v>236</v>
      </c>
      <c r="C32" s="83"/>
      <c r="D32" s="83"/>
    </row>
    <row r="33" spans="1:4" ht="12.75">
      <c r="A33" s="42"/>
      <c r="B33" s="111" t="s">
        <v>208</v>
      </c>
      <c r="C33" s="82">
        <v>4127.13</v>
      </c>
      <c r="D33" s="82">
        <v>1712.5</v>
      </c>
    </row>
    <row r="34" spans="1:4" ht="12.75">
      <c r="A34" s="42"/>
      <c r="B34" s="25" t="s">
        <v>243</v>
      </c>
      <c r="C34" s="83"/>
      <c r="D34" s="83"/>
    </row>
    <row r="35" spans="1:4" ht="12.75">
      <c r="A35" s="42"/>
      <c r="B35" s="25" t="s">
        <v>228</v>
      </c>
      <c r="C35" s="83"/>
      <c r="D35" s="83"/>
    </row>
    <row r="36" spans="1:4" ht="12.75">
      <c r="A36" s="42"/>
      <c r="B36" s="28" t="s">
        <v>230</v>
      </c>
      <c r="C36" s="83">
        <v>4740</v>
      </c>
      <c r="D36" s="83">
        <v>1350</v>
      </c>
    </row>
    <row r="37" spans="1:4" ht="15.75" customHeight="1">
      <c r="A37" s="42"/>
      <c r="B37" s="25" t="s">
        <v>225</v>
      </c>
      <c r="C37" s="83"/>
      <c r="D37" s="83"/>
    </row>
    <row r="38" spans="1:4" ht="15.75" customHeight="1">
      <c r="A38" s="42"/>
      <c r="B38" s="34" t="s">
        <v>227</v>
      </c>
      <c r="C38" s="110"/>
      <c r="D38" s="86"/>
    </row>
    <row r="39" spans="1:4" ht="12.75">
      <c r="A39" s="42"/>
      <c r="B39" s="58" t="s">
        <v>203</v>
      </c>
      <c r="C39" s="82">
        <f>(560.5*1)+(400*11)</f>
        <v>4960.5</v>
      </c>
      <c r="D39" s="82">
        <v>0</v>
      </c>
    </row>
    <row r="40" spans="1:4" ht="12.75">
      <c r="A40" s="42"/>
      <c r="B40" s="25" t="s">
        <v>204</v>
      </c>
      <c r="C40" s="83"/>
      <c r="D40" s="83"/>
    </row>
    <row r="41" spans="1:4" ht="12.75">
      <c r="A41" s="42"/>
      <c r="B41" s="58" t="s">
        <v>231</v>
      </c>
      <c r="C41" s="82">
        <v>4800</v>
      </c>
      <c r="D41" s="82">
        <v>1350</v>
      </c>
    </row>
    <row r="42" spans="1:4" ht="12.75">
      <c r="A42" s="42"/>
      <c r="B42" s="25" t="s">
        <v>229</v>
      </c>
      <c r="C42" s="83"/>
      <c r="D42" s="83"/>
    </row>
    <row r="43" spans="1:4" ht="18.75" customHeight="1">
      <c r="A43" s="42"/>
      <c r="B43" s="25" t="s">
        <v>226</v>
      </c>
      <c r="C43" s="86"/>
      <c r="D43" s="86"/>
    </row>
    <row r="44" spans="1:4" ht="12.75">
      <c r="A44" s="42"/>
      <c r="B44" s="58" t="s">
        <v>232</v>
      </c>
      <c r="C44" s="82">
        <v>4920</v>
      </c>
      <c r="D44" s="82">
        <v>6417.6</v>
      </c>
    </row>
    <row r="45" spans="1:4" ht="12.75">
      <c r="A45" s="42"/>
      <c r="B45" s="25" t="s">
        <v>233</v>
      </c>
      <c r="C45" s="83"/>
      <c r="D45" s="83"/>
    </row>
    <row r="46" spans="1:4" ht="12.75">
      <c r="A46" s="42"/>
      <c r="B46" s="25" t="s">
        <v>234</v>
      </c>
      <c r="C46" s="83"/>
      <c r="D46" s="83"/>
    </row>
    <row r="47" spans="1:4" ht="12.75">
      <c r="A47" s="42"/>
      <c r="B47" s="59" t="s">
        <v>195</v>
      </c>
      <c r="C47" s="87">
        <v>600</v>
      </c>
      <c r="D47" s="87">
        <v>0</v>
      </c>
    </row>
    <row r="48" spans="1:4" ht="12.75">
      <c r="A48" s="42"/>
      <c r="B48" s="28" t="s">
        <v>205</v>
      </c>
      <c r="C48" s="83">
        <v>2550</v>
      </c>
      <c r="D48" s="83">
        <v>2550</v>
      </c>
    </row>
    <row r="49" spans="1:4" ht="15.75" customHeight="1">
      <c r="A49" s="42"/>
      <c r="B49" s="25" t="s">
        <v>206</v>
      </c>
      <c r="C49" s="83"/>
      <c r="D49" s="83"/>
    </row>
    <row r="50" spans="1:4" ht="12.75">
      <c r="A50" s="42"/>
      <c r="B50" s="34" t="s">
        <v>207</v>
      </c>
      <c r="C50" s="86"/>
      <c r="D50" s="86"/>
    </row>
    <row r="51" spans="1:4" ht="12.75">
      <c r="A51" s="42"/>
      <c r="B51" s="35" t="s">
        <v>116</v>
      </c>
      <c r="C51" s="88">
        <f>SUM(C28:C50)</f>
        <v>32631.65</v>
      </c>
      <c r="D51" s="88">
        <f>SUM(D29:D50)</f>
        <v>19314.120000000003</v>
      </c>
    </row>
    <row r="52" spans="1:9" ht="12.75">
      <c r="A52" s="42"/>
      <c r="B52" s="49" t="s">
        <v>194</v>
      </c>
      <c r="C52" s="85">
        <f>SUM(C51+C27)</f>
        <v>69591.65</v>
      </c>
      <c r="D52" s="85">
        <f>SUM(D51+D27)</f>
        <v>24114.120000000003</v>
      </c>
      <c r="E52" s="36"/>
      <c r="H52" s="36"/>
      <c r="I52" s="36"/>
    </row>
    <row r="53" spans="1:9" ht="12.75">
      <c r="A53" s="42"/>
      <c r="B53" s="49"/>
      <c r="C53" s="88"/>
      <c r="D53" s="88"/>
      <c r="H53" s="36"/>
      <c r="I53" s="36"/>
    </row>
    <row r="54" spans="1:9" ht="12.75">
      <c r="A54" s="42"/>
      <c r="B54" s="27" t="s">
        <v>196</v>
      </c>
      <c r="C54" s="88"/>
      <c r="D54" s="88"/>
      <c r="H54" s="36"/>
      <c r="I54" s="36"/>
    </row>
    <row r="55" spans="1:9" ht="13.5" thickBot="1">
      <c r="A55" s="42">
        <v>3412</v>
      </c>
      <c r="B55" s="25" t="s">
        <v>197</v>
      </c>
      <c r="C55" s="83"/>
      <c r="D55" s="83"/>
      <c r="H55" s="36"/>
      <c r="I55" s="36"/>
    </row>
    <row r="56" spans="1:9" ht="15" customHeight="1" thickBot="1">
      <c r="A56" s="109"/>
      <c r="B56" s="119" t="s">
        <v>219</v>
      </c>
      <c r="C56" s="110">
        <v>5400</v>
      </c>
      <c r="D56" s="83">
        <v>0</v>
      </c>
      <c r="H56" s="36"/>
      <c r="I56" s="36"/>
    </row>
    <row r="57" spans="1:9" ht="12.75">
      <c r="A57" s="42"/>
      <c r="B57" s="25" t="s">
        <v>210</v>
      </c>
      <c r="C57" s="83"/>
      <c r="D57" s="83"/>
      <c r="H57" s="36"/>
      <c r="I57" s="36"/>
    </row>
    <row r="58" spans="1:9" ht="15.75" customHeight="1">
      <c r="A58" s="42"/>
      <c r="B58" s="34" t="s">
        <v>209</v>
      </c>
      <c r="C58" s="83"/>
      <c r="D58" s="83"/>
      <c r="H58" s="36"/>
      <c r="I58" s="36"/>
    </row>
    <row r="59" spans="1:9" ht="13.5" thickBot="1">
      <c r="A59" s="42"/>
      <c r="B59" s="116" t="s">
        <v>117</v>
      </c>
      <c r="C59" s="85">
        <f>SUM(C56:C58)</f>
        <v>5400</v>
      </c>
      <c r="D59" s="85">
        <v>0</v>
      </c>
      <c r="H59" s="36"/>
      <c r="I59" s="36"/>
    </row>
    <row r="60" spans="1:9" ht="15.75" customHeight="1" thickBot="1">
      <c r="A60" s="109"/>
      <c r="B60" s="119" t="s">
        <v>107</v>
      </c>
      <c r="C60" s="110"/>
      <c r="D60" s="83"/>
      <c r="H60" s="36"/>
      <c r="I60" s="36"/>
    </row>
    <row r="61" spans="1:9" ht="12.75">
      <c r="A61" s="42"/>
      <c r="B61" s="25" t="s">
        <v>201</v>
      </c>
      <c r="C61" s="83">
        <v>7200</v>
      </c>
      <c r="D61" s="83">
        <v>0</v>
      </c>
      <c r="H61" s="36"/>
      <c r="I61" s="36"/>
    </row>
    <row r="62" spans="1:9" ht="12.75">
      <c r="A62" s="42"/>
      <c r="B62" s="25" t="s">
        <v>202</v>
      </c>
      <c r="C62" s="83"/>
      <c r="D62" s="83"/>
      <c r="H62" s="36"/>
      <c r="I62" s="36"/>
    </row>
    <row r="63" spans="1:9" ht="18.75" customHeight="1" thickBot="1">
      <c r="A63" s="42"/>
      <c r="B63" s="116" t="s">
        <v>118</v>
      </c>
      <c r="C63" s="85">
        <f>SUM(C61:C62)</f>
        <v>7200</v>
      </c>
      <c r="D63" s="85">
        <v>0</v>
      </c>
      <c r="H63" s="36"/>
      <c r="I63" s="36"/>
    </row>
    <row r="64" spans="1:9" ht="12.75">
      <c r="A64" s="109"/>
      <c r="B64" s="117" t="s">
        <v>91</v>
      </c>
      <c r="C64" s="110"/>
      <c r="D64" s="83"/>
      <c r="H64" s="36"/>
      <c r="I64" s="36"/>
    </row>
    <row r="65" spans="1:9" ht="13.5" thickBot="1">
      <c r="A65" s="109"/>
      <c r="B65" s="118" t="s">
        <v>95</v>
      </c>
      <c r="C65" s="110"/>
      <c r="D65" s="83"/>
      <c r="H65" s="36"/>
      <c r="I65" s="36"/>
    </row>
    <row r="66" spans="1:9" ht="12.75">
      <c r="A66" s="42"/>
      <c r="B66" s="60" t="s">
        <v>96</v>
      </c>
      <c r="C66" s="102">
        <v>1920</v>
      </c>
      <c r="D66" s="102">
        <v>0</v>
      </c>
      <c r="H66" s="36"/>
      <c r="I66" s="36"/>
    </row>
    <row r="67" spans="1:9" ht="12.75">
      <c r="A67" s="42"/>
      <c r="B67" s="61" t="s">
        <v>92</v>
      </c>
      <c r="C67" s="102">
        <v>2335.8</v>
      </c>
      <c r="D67" s="102">
        <v>2224.44</v>
      </c>
      <c r="H67" s="36"/>
      <c r="I67" s="36"/>
    </row>
    <row r="68" spans="1:9" ht="12.75">
      <c r="A68" s="42"/>
      <c r="B68" s="61" t="s">
        <v>247</v>
      </c>
      <c r="C68" s="102"/>
      <c r="D68" s="102"/>
      <c r="H68" s="36"/>
      <c r="I68" s="36"/>
    </row>
    <row r="69" spans="1:9" ht="12.75">
      <c r="A69" s="42"/>
      <c r="B69" s="60" t="s">
        <v>97</v>
      </c>
      <c r="C69" s="102">
        <v>2100</v>
      </c>
      <c r="D69" s="102">
        <v>0</v>
      </c>
      <c r="H69" s="36"/>
      <c r="I69" s="36"/>
    </row>
    <row r="70" spans="1:9" ht="12.75">
      <c r="A70" s="42"/>
      <c r="B70" s="60" t="s">
        <v>98</v>
      </c>
      <c r="C70" s="102">
        <v>2100</v>
      </c>
      <c r="D70" s="102">
        <v>0</v>
      </c>
      <c r="H70" s="36"/>
      <c r="I70" s="36"/>
    </row>
    <row r="71" spans="1:9" ht="13.5" customHeight="1">
      <c r="A71" s="42"/>
      <c r="B71" s="60" t="s">
        <v>139</v>
      </c>
      <c r="C71" s="124">
        <v>2100</v>
      </c>
      <c r="D71" s="102">
        <v>0</v>
      </c>
      <c r="H71" s="36"/>
      <c r="I71" s="36"/>
    </row>
    <row r="72" spans="1:9" ht="15" customHeight="1">
      <c r="A72" s="42"/>
      <c r="B72" s="60" t="s">
        <v>99</v>
      </c>
      <c r="C72" s="102">
        <v>3420</v>
      </c>
      <c r="D72" s="102">
        <v>0</v>
      </c>
      <c r="H72" s="36"/>
      <c r="I72" s="36"/>
    </row>
    <row r="73" spans="1:9" ht="12.75">
      <c r="A73" s="42"/>
      <c r="B73" s="60" t="s">
        <v>100</v>
      </c>
      <c r="C73" s="102">
        <v>3000</v>
      </c>
      <c r="D73" s="102">
        <v>0</v>
      </c>
      <c r="H73" s="36"/>
      <c r="I73" s="36"/>
    </row>
    <row r="74" spans="1:9" ht="15" customHeight="1">
      <c r="A74" s="42"/>
      <c r="B74" s="60" t="s">
        <v>101</v>
      </c>
      <c r="C74" s="102">
        <v>3180</v>
      </c>
      <c r="D74" s="102">
        <v>0</v>
      </c>
      <c r="H74" s="36"/>
      <c r="I74" s="36"/>
    </row>
    <row r="75" spans="1:9" ht="12.75">
      <c r="A75" s="42"/>
      <c r="B75" s="62" t="s">
        <v>102</v>
      </c>
      <c r="C75" s="102">
        <v>3300</v>
      </c>
      <c r="D75" s="102">
        <v>0</v>
      </c>
      <c r="H75" s="36"/>
      <c r="I75" s="36"/>
    </row>
    <row r="76" spans="1:4" ht="12" customHeight="1">
      <c r="A76" s="42"/>
      <c r="B76" s="62" t="s">
        <v>103</v>
      </c>
      <c r="C76" s="102">
        <v>3360</v>
      </c>
      <c r="D76" s="102">
        <v>0</v>
      </c>
    </row>
    <row r="77" spans="1:4" ht="14.25" customHeight="1">
      <c r="A77" s="42"/>
      <c r="B77" s="63" t="s">
        <v>104</v>
      </c>
      <c r="C77" s="102">
        <v>3180</v>
      </c>
      <c r="D77" s="102">
        <v>0</v>
      </c>
    </row>
    <row r="78" spans="1:4" ht="12.75" customHeight="1">
      <c r="A78" s="42"/>
      <c r="B78" s="60" t="s">
        <v>105</v>
      </c>
      <c r="C78" s="102">
        <v>3180</v>
      </c>
      <c r="D78" s="124">
        <v>0</v>
      </c>
    </row>
    <row r="79" spans="1:4" ht="21" customHeight="1">
      <c r="A79" s="42"/>
      <c r="B79" s="64" t="s">
        <v>106</v>
      </c>
      <c r="C79" s="102">
        <v>3180</v>
      </c>
      <c r="D79" s="102">
        <v>0</v>
      </c>
    </row>
    <row r="80" spans="1:4" ht="16.5" customHeight="1">
      <c r="A80" s="42"/>
      <c r="B80" s="35" t="s">
        <v>119</v>
      </c>
      <c r="C80" s="85">
        <f>SUM(C65:C79)</f>
        <v>36355.8</v>
      </c>
      <c r="D80" s="85">
        <f>SUM(D65:D79)</f>
        <v>2224.44</v>
      </c>
    </row>
    <row r="81" spans="1:4" ht="14.25" customHeight="1">
      <c r="A81" s="42"/>
      <c r="B81" s="49" t="s">
        <v>192</v>
      </c>
      <c r="C81" s="85">
        <f>SUM(C80+C63+C59+C52)</f>
        <v>118547.45</v>
      </c>
      <c r="D81" s="85">
        <f>SUM(D80+D52)</f>
        <v>26338.56</v>
      </c>
    </row>
    <row r="82" spans="1:4" ht="13.5" customHeight="1">
      <c r="A82" s="42"/>
      <c r="B82" s="49" t="s">
        <v>193</v>
      </c>
      <c r="C82" s="85">
        <f>SUM(C80+C63+C59+C52)</f>
        <v>118547.45</v>
      </c>
      <c r="D82" s="85">
        <f>SUM(D81)</f>
        <v>26338.56</v>
      </c>
    </row>
    <row r="83" spans="1:4" ht="15" customHeight="1">
      <c r="A83" s="40">
        <v>3500</v>
      </c>
      <c r="B83" s="19" t="s">
        <v>65</v>
      </c>
      <c r="C83" s="83"/>
      <c r="D83" s="83"/>
    </row>
    <row r="84" spans="1:4" ht="12.75">
      <c r="A84" s="40">
        <v>3510</v>
      </c>
      <c r="B84" s="19" t="s">
        <v>8</v>
      </c>
      <c r="C84" s="83"/>
      <c r="D84" s="83"/>
    </row>
    <row r="85" spans="1:4" ht="12.75">
      <c r="A85" s="40">
        <v>3511</v>
      </c>
      <c r="B85" s="19" t="s">
        <v>93</v>
      </c>
      <c r="C85" s="83">
        <v>21600</v>
      </c>
      <c r="D85" s="83">
        <v>28427.11</v>
      </c>
    </row>
    <row r="86" spans="1:4" ht="12.75">
      <c r="A86" s="40">
        <v>3514</v>
      </c>
      <c r="B86" s="19" t="s">
        <v>94</v>
      </c>
      <c r="C86" s="86">
        <v>16000</v>
      </c>
      <c r="D86" s="86">
        <v>0</v>
      </c>
    </row>
    <row r="87" spans="1:4" ht="12.75">
      <c r="A87" s="40"/>
      <c r="B87" s="50" t="s">
        <v>9</v>
      </c>
      <c r="C87" s="89">
        <f>SUM(C85:C86)</f>
        <v>37600</v>
      </c>
      <c r="D87" s="89">
        <f>SUM(D85:D86)</f>
        <v>28427.11</v>
      </c>
    </row>
    <row r="88" spans="1:4" ht="14.25" customHeight="1">
      <c r="A88" s="40">
        <v>4000</v>
      </c>
      <c r="B88" s="31" t="s">
        <v>66</v>
      </c>
      <c r="C88" s="83"/>
      <c r="D88" s="83"/>
    </row>
    <row r="89" spans="1:4" ht="12.75">
      <c r="A89" s="40">
        <v>4100</v>
      </c>
      <c r="B89" s="31" t="s">
        <v>10</v>
      </c>
      <c r="C89" s="83"/>
      <c r="D89" s="83"/>
    </row>
    <row r="90" spans="1:4" ht="12.75">
      <c r="A90" s="40">
        <v>4120</v>
      </c>
      <c r="B90" s="31" t="s">
        <v>11</v>
      </c>
      <c r="C90" s="83"/>
      <c r="D90" s="83"/>
    </row>
    <row r="91" spans="1:4" ht="12.75">
      <c r="A91" s="40">
        <v>4122</v>
      </c>
      <c r="B91" s="31" t="s">
        <v>12</v>
      </c>
      <c r="C91" s="83">
        <v>1500</v>
      </c>
      <c r="D91" s="83">
        <v>46.5</v>
      </c>
    </row>
    <row r="92" spans="1:4" ht="12.75">
      <c r="A92" s="41">
        <v>4213</v>
      </c>
      <c r="B92" s="33" t="s">
        <v>125</v>
      </c>
      <c r="C92" s="83">
        <v>1300</v>
      </c>
      <c r="D92" s="83">
        <v>150</v>
      </c>
    </row>
    <row r="93" spans="1:4" ht="12.75">
      <c r="A93" s="41"/>
      <c r="B93" s="33" t="s">
        <v>126</v>
      </c>
      <c r="C93" s="83"/>
      <c r="D93" s="83"/>
    </row>
    <row r="94" spans="1:4" ht="12.75">
      <c r="A94" s="41"/>
      <c r="B94" s="33" t="s">
        <v>127</v>
      </c>
      <c r="C94" s="83"/>
      <c r="D94" s="83"/>
    </row>
    <row r="95" spans="1:4" ht="12.75">
      <c r="A95" s="41">
        <v>4214</v>
      </c>
      <c r="B95" s="33" t="s">
        <v>217</v>
      </c>
      <c r="C95" s="83">
        <v>0</v>
      </c>
      <c r="D95" s="83">
        <v>0</v>
      </c>
    </row>
    <row r="96" spans="1:4" ht="12.75">
      <c r="A96" s="40"/>
      <c r="B96" s="51" t="s">
        <v>13</v>
      </c>
      <c r="C96" s="89">
        <f>SUM(C90:C95)</f>
        <v>2800</v>
      </c>
      <c r="D96" s="89">
        <f>SUM(D89:D95)</f>
        <v>196.5</v>
      </c>
    </row>
    <row r="97" spans="1:4" ht="12.75">
      <c r="A97" s="40">
        <v>5000</v>
      </c>
      <c r="B97" s="31" t="s">
        <v>14</v>
      </c>
      <c r="C97" s="83"/>
      <c r="D97" s="83"/>
    </row>
    <row r="98" spans="1:6" ht="14.25">
      <c r="A98" s="105">
        <v>5100</v>
      </c>
      <c r="B98" s="30" t="s">
        <v>108</v>
      </c>
      <c r="C98" s="92"/>
      <c r="D98" s="92"/>
      <c r="E98" s="29"/>
      <c r="F98" s="37"/>
    </row>
    <row r="99" spans="1:6" ht="14.25">
      <c r="A99" s="105">
        <v>5110</v>
      </c>
      <c r="B99" s="30" t="s">
        <v>109</v>
      </c>
      <c r="C99" s="92"/>
      <c r="D99" s="92"/>
      <c r="E99" s="29"/>
      <c r="F99" s="37"/>
    </row>
    <row r="100" spans="1:6" ht="14.25">
      <c r="A100" s="106">
        <v>5112</v>
      </c>
      <c r="B100" s="65" t="s">
        <v>110</v>
      </c>
      <c r="C100" s="93">
        <v>0</v>
      </c>
      <c r="D100" s="93">
        <v>0</v>
      </c>
      <c r="E100" s="29"/>
      <c r="F100" s="37"/>
    </row>
    <row r="101" spans="1:6" ht="14.25">
      <c r="A101" s="41"/>
      <c r="B101" s="65" t="s">
        <v>120</v>
      </c>
      <c r="C101" s="92"/>
      <c r="D101" s="92"/>
      <c r="E101" s="29"/>
      <c r="F101" s="37"/>
    </row>
    <row r="102" spans="1:6" ht="14.25">
      <c r="A102" s="41"/>
      <c r="B102" s="65" t="s">
        <v>141</v>
      </c>
      <c r="C102" s="92"/>
      <c r="D102" s="92"/>
      <c r="E102" s="29"/>
      <c r="F102" s="37"/>
    </row>
    <row r="103" spans="1:6" ht="14.25">
      <c r="A103" s="105"/>
      <c r="B103" s="57" t="s">
        <v>191</v>
      </c>
      <c r="C103" s="94">
        <v>0</v>
      </c>
      <c r="D103" s="94">
        <v>0</v>
      </c>
      <c r="E103" s="29"/>
      <c r="F103" s="37"/>
    </row>
    <row r="104" spans="1:4" ht="12.75">
      <c r="A104" s="40">
        <v>5200</v>
      </c>
      <c r="B104" s="19" t="s">
        <v>15</v>
      </c>
      <c r="C104" s="83"/>
      <c r="D104" s="83"/>
    </row>
    <row r="105" spans="1:4" ht="12.75">
      <c r="A105" s="42">
        <v>5291</v>
      </c>
      <c r="B105" s="22" t="s">
        <v>16</v>
      </c>
      <c r="C105" s="86">
        <v>5000</v>
      </c>
      <c r="D105" s="86">
        <v>948.14</v>
      </c>
    </row>
    <row r="106" spans="1:4" ht="12.75">
      <c r="A106" s="40"/>
      <c r="B106" s="52" t="s">
        <v>56</v>
      </c>
      <c r="C106" s="95">
        <f>SUM(C105)</f>
        <v>5000</v>
      </c>
      <c r="D106" s="95">
        <f>SUM(D105)</f>
        <v>948.14</v>
      </c>
    </row>
    <row r="107" spans="1:4" ht="12.75">
      <c r="A107" s="41">
        <v>5500</v>
      </c>
      <c r="B107" s="33" t="s">
        <v>128</v>
      </c>
      <c r="C107" s="90"/>
      <c r="D107" s="90"/>
    </row>
    <row r="108" spans="1:4" ht="12.75">
      <c r="A108" s="41">
        <v>5511</v>
      </c>
      <c r="B108" s="33" t="s">
        <v>129</v>
      </c>
      <c r="C108" s="83">
        <v>500</v>
      </c>
      <c r="D108" s="83">
        <v>0</v>
      </c>
    </row>
    <row r="109" spans="1:4" ht="12.75">
      <c r="A109" s="41">
        <v>5519</v>
      </c>
      <c r="B109" s="33" t="s">
        <v>181</v>
      </c>
      <c r="C109" s="83">
        <v>0</v>
      </c>
      <c r="D109" s="83">
        <v>0</v>
      </c>
    </row>
    <row r="110" spans="1:4" ht="12.75">
      <c r="A110" s="41"/>
      <c r="B110" s="113" t="s">
        <v>190</v>
      </c>
      <c r="C110" s="89">
        <f>SUM(C108:C109)</f>
        <v>500</v>
      </c>
      <c r="D110" s="112">
        <v>0</v>
      </c>
    </row>
    <row r="111" spans="1:4" ht="12.75">
      <c r="A111" s="40">
        <v>5600</v>
      </c>
      <c r="B111" s="114" t="s">
        <v>87</v>
      </c>
      <c r="C111" s="90"/>
      <c r="D111" s="91"/>
    </row>
    <row r="112" spans="1:4" ht="12.75">
      <c r="A112" s="40">
        <v>5610</v>
      </c>
      <c r="B112" s="114" t="s">
        <v>88</v>
      </c>
      <c r="C112" s="90"/>
      <c r="D112" s="90"/>
    </row>
    <row r="113" spans="1:4" ht="12.75">
      <c r="A113" s="41">
        <v>5611</v>
      </c>
      <c r="B113" s="32" t="s">
        <v>130</v>
      </c>
      <c r="C113" s="83">
        <v>0</v>
      </c>
      <c r="D113" s="83">
        <v>0</v>
      </c>
    </row>
    <row r="114" spans="1:4" ht="12.75">
      <c r="A114" s="41">
        <v>5612</v>
      </c>
      <c r="B114" s="32" t="s">
        <v>131</v>
      </c>
      <c r="C114" s="83">
        <v>14000</v>
      </c>
      <c r="D114" s="83">
        <v>5250</v>
      </c>
    </row>
    <row r="115" spans="1:4" ht="12.75">
      <c r="A115" s="41"/>
      <c r="B115" s="32" t="s">
        <v>242</v>
      </c>
      <c r="C115" s="83"/>
      <c r="D115" s="83"/>
    </row>
    <row r="116" spans="1:4" ht="12.75">
      <c r="A116" s="41"/>
      <c r="B116" s="32" t="s">
        <v>244</v>
      </c>
      <c r="C116" s="83"/>
      <c r="D116" s="83"/>
    </row>
    <row r="117" spans="1:4" ht="12.75">
      <c r="A117" s="41"/>
      <c r="B117" s="32" t="s">
        <v>245</v>
      </c>
      <c r="C117" s="83"/>
      <c r="D117" s="83"/>
    </row>
    <row r="118" spans="1:4" ht="12.75">
      <c r="A118" s="41">
        <v>5688</v>
      </c>
      <c r="B118" s="32" t="s">
        <v>132</v>
      </c>
      <c r="C118" s="83">
        <v>0</v>
      </c>
      <c r="D118" s="83">
        <v>0</v>
      </c>
    </row>
    <row r="119" spans="1:4" ht="12.75">
      <c r="A119" s="41"/>
      <c r="B119" s="32" t="s">
        <v>133</v>
      </c>
      <c r="C119" s="83"/>
      <c r="D119" s="83"/>
    </row>
    <row r="120" spans="1:4" ht="12.75">
      <c r="A120" s="41">
        <v>5689</v>
      </c>
      <c r="B120" s="32" t="s">
        <v>14</v>
      </c>
      <c r="C120" s="86">
        <v>0</v>
      </c>
      <c r="D120" s="83">
        <v>0.06</v>
      </c>
    </row>
    <row r="121" spans="1:4" ht="12.75">
      <c r="A121" s="40"/>
      <c r="B121" s="115" t="s">
        <v>189</v>
      </c>
      <c r="C121" s="112">
        <f>SUM(C111:C120)</f>
        <v>14000</v>
      </c>
      <c r="D121" s="89">
        <f>SUM(D112:D120)</f>
        <v>5250.06</v>
      </c>
    </row>
    <row r="122" spans="1:4" ht="12.75">
      <c r="A122" s="40"/>
      <c r="B122" s="52" t="s">
        <v>215</v>
      </c>
      <c r="C122" s="89">
        <f>SUM(C121+C110+C106+C103+C96+C87+C82)</f>
        <v>178447.45</v>
      </c>
      <c r="D122" s="89">
        <f>SUM(D121+D110+D106+D103+D96+D87+D82)</f>
        <v>61160.369999999995</v>
      </c>
    </row>
    <row r="123" spans="1:4" ht="12.75">
      <c r="A123" s="40"/>
      <c r="B123" s="52"/>
      <c r="C123" s="90"/>
      <c r="D123" s="90"/>
    </row>
    <row r="124" spans="1:4" ht="12.75">
      <c r="A124" s="41"/>
      <c r="B124" s="53" t="s">
        <v>111</v>
      </c>
      <c r="C124" s="90"/>
      <c r="D124" s="90"/>
    </row>
    <row r="125" spans="1:4" ht="12.75">
      <c r="A125" s="41">
        <v>6000</v>
      </c>
      <c r="B125" s="33" t="s">
        <v>112</v>
      </c>
      <c r="C125" s="90"/>
      <c r="D125" s="90"/>
    </row>
    <row r="126" spans="1:4" ht="12.75">
      <c r="A126" s="41">
        <v>6440</v>
      </c>
      <c r="B126" s="33" t="s">
        <v>19</v>
      </c>
      <c r="C126" s="90"/>
      <c r="D126" s="90"/>
    </row>
    <row r="127" spans="1:4" ht="12.75">
      <c r="A127" s="41">
        <v>6441</v>
      </c>
      <c r="B127" s="33" t="s">
        <v>113</v>
      </c>
      <c r="C127" s="90"/>
      <c r="D127" s="90"/>
    </row>
    <row r="128" spans="1:4" ht="12.75">
      <c r="A128" s="41"/>
      <c r="B128" s="33" t="s">
        <v>114</v>
      </c>
      <c r="C128" s="86">
        <v>0</v>
      </c>
      <c r="D128" s="86">
        <v>0</v>
      </c>
    </row>
    <row r="129" spans="1:4" ht="12.75">
      <c r="A129" s="41"/>
      <c r="B129" s="53" t="s">
        <v>188</v>
      </c>
      <c r="C129" s="89">
        <v>0</v>
      </c>
      <c r="D129" s="89">
        <v>0</v>
      </c>
    </row>
    <row r="130" spans="1:4" ht="12.75">
      <c r="A130" s="40"/>
      <c r="B130" s="52" t="s">
        <v>187</v>
      </c>
      <c r="C130" s="89">
        <v>0</v>
      </c>
      <c r="D130" s="89">
        <v>0</v>
      </c>
    </row>
    <row r="131" spans="1:4" ht="12.75">
      <c r="A131" s="40"/>
      <c r="B131" s="56" t="s">
        <v>121</v>
      </c>
      <c r="C131" s="89">
        <f>SUM(C129+C121+C110+C106+C103+C96+C87+C82)</f>
        <v>178447.45</v>
      </c>
      <c r="D131" s="89">
        <f>SUM(D130+D122)</f>
        <v>61160.369999999995</v>
      </c>
    </row>
    <row r="132" spans="1:4" ht="12.75">
      <c r="A132" s="40"/>
      <c r="B132" s="21"/>
      <c r="C132" s="90"/>
      <c r="D132" s="90"/>
    </row>
    <row r="133" spans="1:4" ht="12.75">
      <c r="A133" s="40"/>
      <c r="B133" s="54" t="s">
        <v>17</v>
      </c>
      <c r="C133" s="83"/>
      <c r="D133" s="83"/>
    </row>
    <row r="134" spans="1:4" ht="12.75">
      <c r="A134" s="40">
        <v>8000</v>
      </c>
      <c r="B134" s="22" t="s">
        <v>18</v>
      </c>
      <c r="C134" s="83"/>
      <c r="D134" s="83"/>
    </row>
    <row r="135" spans="1:4" ht="12.75">
      <c r="A135" s="40">
        <v>8400</v>
      </c>
      <c r="B135" s="22" t="s">
        <v>3</v>
      </c>
      <c r="C135" s="83"/>
      <c r="D135" s="83"/>
    </row>
    <row r="136" spans="1:4" ht="12.75">
      <c r="A136" s="40">
        <v>8440</v>
      </c>
      <c r="B136" s="22" t="s">
        <v>19</v>
      </c>
      <c r="C136" s="83"/>
      <c r="D136" s="83"/>
    </row>
    <row r="137" spans="1:5" ht="12.75">
      <c r="A137" s="40">
        <v>8441</v>
      </c>
      <c r="B137" s="22" t="s">
        <v>60</v>
      </c>
      <c r="C137" s="83"/>
      <c r="D137" s="83"/>
      <c r="E137" s="121"/>
    </row>
    <row r="138" spans="1:5" ht="12.75">
      <c r="A138" s="40"/>
      <c r="B138" s="22" t="s">
        <v>213</v>
      </c>
      <c r="C138" s="83">
        <v>21415.24</v>
      </c>
      <c r="D138" s="83">
        <v>0</v>
      </c>
      <c r="E138" s="121"/>
    </row>
    <row r="139" spans="1:5" ht="12.75">
      <c r="A139" s="40"/>
      <c r="B139" s="22" t="s">
        <v>238</v>
      </c>
      <c r="C139" s="83">
        <v>2563.91</v>
      </c>
      <c r="D139" s="83">
        <v>550</v>
      </c>
      <c r="E139" s="121"/>
    </row>
    <row r="140" spans="1:5" ht="12.75">
      <c r="A140" s="40"/>
      <c r="B140" s="22" t="s">
        <v>239</v>
      </c>
      <c r="C140" s="83">
        <v>30559.44</v>
      </c>
      <c r="D140" s="83">
        <v>153.5</v>
      </c>
      <c r="E140" s="121"/>
    </row>
    <row r="141" spans="1:5" ht="12.75">
      <c r="A141" s="40"/>
      <c r="B141" s="66" t="s">
        <v>241</v>
      </c>
      <c r="C141" s="83">
        <v>1996.58</v>
      </c>
      <c r="D141" s="83">
        <v>534.8</v>
      </c>
      <c r="E141" s="121"/>
    </row>
    <row r="142" spans="1:5" ht="12.75">
      <c r="A142" s="40"/>
      <c r="B142" s="22" t="s">
        <v>237</v>
      </c>
      <c r="C142" s="83">
        <v>918.92</v>
      </c>
      <c r="D142" s="83">
        <v>918.92</v>
      </c>
      <c r="E142" s="120"/>
    </row>
    <row r="143" spans="1:4" ht="12.75">
      <c r="A143" s="40"/>
      <c r="B143" s="22" t="s">
        <v>246</v>
      </c>
      <c r="C143" s="83"/>
      <c r="D143" s="83"/>
    </row>
    <row r="144" spans="1:5" ht="12.75">
      <c r="A144" s="40"/>
      <c r="B144" s="22" t="s">
        <v>211</v>
      </c>
      <c r="C144" s="83">
        <v>7153.64</v>
      </c>
      <c r="D144" s="83">
        <v>7153.64</v>
      </c>
      <c r="E144" s="36"/>
    </row>
    <row r="145" spans="1:5" ht="12.75">
      <c r="A145" s="40"/>
      <c r="B145" s="22" t="s">
        <v>212</v>
      </c>
      <c r="C145" s="83"/>
      <c r="D145" s="83"/>
      <c r="E145" s="36"/>
    </row>
    <row r="146" spans="1:4" ht="12.75">
      <c r="A146" s="40"/>
      <c r="B146" s="22" t="s">
        <v>240</v>
      </c>
      <c r="C146" s="83"/>
      <c r="D146" s="83">
        <v>685</v>
      </c>
    </row>
    <row r="147" spans="1:4" ht="12.75">
      <c r="A147" s="40">
        <v>8600</v>
      </c>
      <c r="B147" s="22" t="s">
        <v>20</v>
      </c>
      <c r="C147" s="83"/>
      <c r="D147" s="83"/>
    </row>
    <row r="148" spans="1:4" ht="12.75">
      <c r="A148" s="40">
        <v>8629</v>
      </c>
      <c r="B148" s="22" t="s">
        <v>78</v>
      </c>
      <c r="C148" s="83">
        <v>2300</v>
      </c>
      <c r="D148" s="83">
        <v>301.45</v>
      </c>
    </row>
    <row r="149" spans="1:4" ht="12.75">
      <c r="A149" s="40"/>
      <c r="B149" s="52" t="s">
        <v>21</v>
      </c>
      <c r="C149" s="89">
        <f>SUM(C138:C148)</f>
        <v>66907.73</v>
      </c>
      <c r="D149" s="89">
        <f>SUM(D137:D148)</f>
        <v>10297.310000000001</v>
      </c>
    </row>
    <row r="150" spans="1:4" ht="12.75">
      <c r="A150" s="40"/>
      <c r="B150" s="54" t="s">
        <v>23</v>
      </c>
      <c r="C150" s="88">
        <f>SUM(C149)</f>
        <v>66907.73</v>
      </c>
      <c r="D150" s="88">
        <f>SUM(D149)</f>
        <v>10297.310000000001</v>
      </c>
    </row>
    <row r="151" spans="1:4" ht="12.75">
      <c r="A151" s="40"/>
      <c r="B151" s="54" t="s">
        <v>24</v>
      </c>
      <c r="C151" s="91">
        <f>SUM(C150+C131)</f>
        <v>245355.18</v>
      </c>
      <c r="D151" s="91">
        <f>SUM(D150+D131)</f>
        <v>71457.68</v>
      </c>
    </row>
    <row r="152" spans="1:4" ht="12.75">
      <c r="A152" s="40"/>
      <c r="B152" s="54" t="s">
        <v>25</v>
      </c>
      <c r="C152" s="83">
        <v>2134637.26</v>
      </c>
      <c r="D152" s="83">
        <v>2042988.57</v>
      </c>
    </row>
    <row r="153" spans="1:4" ht="12.75">
      <c r="A153" s="40"/>
      <c r="B153" s="54" t="s">
        <v>26</v>
      </c>
      <c r="C153" s="89">
        <f>SUM(C151:C152)</f>
        <v>2379992.44</v>
      </c>
      <c r="D153" s="89">
        <f>SUM(D151:D152)</f>
        <v>2114446.25</v>
      </c>
    </row>
    <row r="154" spans="1:4" ht="15">
      <c r="A154" s="40"/>
      <c r="B154" s="70" t="s">
        <v>27</v>
      </c>
      <c r="C154" s="83"/>
      <c r="D154" s="83"/>
    </row>
    <row r="155" spans="1:4" ht="15">
      <c r="A155" s="40"/>
      <c r="B155" s="71" t="s">
        <v>28</v>
      </c>
      <c r="C155" s="83"/>
      <c r="D155" s="83"/>
    </row>
    <row r="156" spans="1:4" ht="15">
      <c r="A156" s="40"/>
      <c r="B156" s="72" t="s">
        <v>4</v>
      </c>
      <c r="C156" s="83"/>
      <c r="D156" s="110"/>
    </row>
    <row r="157" spans="1:4" ht="12.75">
      <c r="A157" s="40" t="s">
        <v>149</v>
      </c>
      <c r="B157" s="14" t="s">
        <v>29</v>
      </c>
      <c r="C157" s="83"/>
      <c r="D157" s="83"/>
    </row>
    <row r="158" spans="1:4" ht="12.75">
      <c r="A158" s="40" t="s">
        <v>150</v>
      </c>
      <c r="B158" s="14" t="s">
        <v>30</v>
      </c>
      <c r="C158" s="96"/>
      <c r="D158" s="96"/>
    </row>
    <row r="159" spans="1:4" ht="12.75">
      <c r="A159" s="40" t="s">
        <v>151</v>
      </c>
      <c r="B159" s="14" t="s">
        <v>31</v>
      </c>
      <c r="C159" s="96"/>
      <c r="D159" s="96"/>
    </row>
    <row r="160" spans="1:4" ht="12.75">
      <c r="A160" s="40" t="s">
        <v>152</v>
      </c>
      <c r="B160" s="14" t="s">
        <v>122</v>
      </c>
      <c r="C160" s="96">
        <v>300</v>
      </c>
      <c r="D160" s="96">
        <v>0</v>
      </c>
    </row>
    <row r="161" spans="1:4" ht="12.75">
      <c r="A161" s="40" t="s">
        <v>153</v>
      </c>
      <c r="B161" s="14" t="s">
        <v>145</v>
      </c>
      <c r="C161" s="96"/>
      <c r="D161" s="96"/>
    </row>
    <row r="162" spans="1:4" ht="12.75">
      <c r="A162" s="40"/>
      <c r="B162" s="14" t="s">
        <v>146</v>
      </c>
      <c r="C162" s="123">
        <v>0</v>
      </c>
      <c r="D162" s="96">
        <v>0</v>
      </c>
    </row>
    <row r="163" spans="1:4" ht="12.75">
      <c r="A163" s="40"/>
      <c r="B163" s="52" t="s">
        <v>55</v>
      </c>
      <c r="C163" s="97">
        <f>SUM(C160:C162)</f>
        <v>300</v>
      </c>
      <c r="D163" s="97">
        <v>0</v>
      </c>
    </row>
    <row r="164" spans="1:4" ht="12.75">
      <c r="A164" s="40" t="s">
        <v>154</v>
      </c>
      <c r="B164" s="22" t="s">
        <v>32</v>
      </c>
      <c r="C164" s="96"/>
      <c r="D164" s="96"/>
    </row>
    <row r="165" spans="1:4" ht="12.75">
      <c r="A165" s="40" t="s">
        <v>155</v>
      </c>
      <c r="B165" s="22" t="s">
        <v>67</v>
      </c>
      <c r="C165" s="96"/>
      <c r="D165" s="96"/>
    </row>
    <row r="166" spans="1:4" ht="12.75">
      <c r="A166" s="40"/>
      <c r="B166" s="22" t="s">
        <v>68</v>
      </c>
      <c r="C166" s="96"/>
      <c r="D166" s="96"/>
    </row>
    <row r="167" spans="1:4" ht="12.75">
      <c r="A167" s="40" t="s">
        <v>156</v>
      </c>
      <c r="B167" s="22" t="s">
        <v>69</v>
      </c>
      <c r="C167" s="96"/>
      <c r="D167" s="96"/>
    </row>
    <row r="168" spans="1:4" ht="12.75">
      <c r="A168" s="40"/>
      <c r="B168" s="22" t="s">
        <v>70</v>
      </c>
      <c r="C168" s="96">
        <v>6000</v>
      </c>
      <c r="D168" s="96">
        <v>1724.71</v>
      </c>
    </row>
    <row r="169" spans="1:4" ht="12.75">
      <c r="A169" s="40" t="s">
        <v>157</v>
      </c>
      <c r="B169" s="14" t="s">
        <v>71</v>
      </c>
      <c r="C169" s="96"/>
      <c r="D169" s="96"/>
    </row>
    <row r="170" spans="1:4" ht="12.75">
      <c r="A170" s="40"/>
      <c r="B170" s="22" t="s">
        <v>70</v>
      </c>
      <c r="C170" s="96">
        <v>3000</v>
      </c>
      <c r="D170" s="96">
        <v>0</v>
      </c>
    </row>
    <row r="171" spans="1:4" ht="12.75">
      <c r="A171" s="40" t="s">
        <v>158</v>
      </c>
      <c r="B171" s="22" t="s">
        <v>72</v>
      </c>
      <c r="C171" s="96"/>
      <c r="D171" s="96"/>
    </row>
    <row r="172" spans="1:4" ht="12.75">
      <c r="A172" s="40"/>
      <c r="B172" s="22" t="s">
        <v>214</v>
      </c>
      <c r="C172" s="96">
        <v>6000</v>
      </c>
      <c r="D172" s="96">
        <v>4219.85</v>
      </c>
    </row>
    <row r="173" spans="1:4" ht="12.75">
      <c r="A173" s="40" t="s">
        <v>159</v>
      </c>
      <c r="B173" s="22" t="s">
        <v>140</v>
      </c>
      <c r="C173" s="96">
        <v>3000</v>
      </c>
      <c r="D173" s="96">
        <v>1783.5</v>
      </c>
    </row>
    <row r="174" spans="1:4" ht="12.75">
      <c r="A174" s="40"/>
      <c r="B174" s="52" t="s">
        <v>185</v>
      </c>
      <c r="C174" s="97">
        <f>SUM(C166:C173)</f>
        <v>18000</v>
      </c>
      <c r="D174" s="97">
        <f>SUM(D166:D173)</f>
        <v>7728.06</v>
      </c>
    </row>
    <row r="175" spans="1:7" s="3" customFormat="1" ht="12.75">
      <c r="A175" s="40" t="s">
        <v>160</v>
      </c>
      <c r="B175" s="23" t="s">
        <v>62</v>
      </c>
      <c r="C175" s="96"/>
      <c r="D175" s="96"/>
      <c r="F175" s="36"/>
      <c r="G175" s="45"/>
    </row>
    <row r="176" spans="1:7" s="3" customFormat="1" ht="26.25" customHeight="1">
      <c r="A176" s="48" t="s">
        <v>161</v>
      </c>
      <c r="B176" s="23" t="s">
        <v>186</v>
      </c>
      <c r="C176" s="96">
        <v>1000</v>
      </c>
      <c r="D176" s="96">
        <v>0</v>
      </c>
      <c r="F176" s="36"/>
      <c r="G176" s="45"/>
    </row>
    <row r="177" spans="1:7" s="3" customFormat="1" ht="15" customHeight="1">
      <c r="A177" s="40" t="s">
        <v>162</v>
      </c>
      <c r="B177" s="23" t="s">
        <v>85</v>
      </c>
      <c r="C177" s="96">
        <v>0</v>
      </c>
      <c r="D177" s="96">
        <v>0</v>
      </c>
      <c r="F177" s="36"/>
      <c r="G177" s="45"/>
    </row>
    <row r="178" spans="1:7" s="3" customFormat="1" ht="15" customHeight="1">
      <c r="A178" s="40"/>
      <c r="B178" s="23" t="s">
        <v>84</v>
      </c>
      <c r="C178" s="96"/>
      <c r="D178" s="96"/>
      <c r="F178" s="36"/>
      <c r="G178" s="45"/>
    </row>
    <row r="179" spans="1:7" s="3" customFormat="1" ht="12.75">
      <c r="A179" s="40"/>
      <c r="B179" s="52" t="s">
        <v>184</v>
      </c>
      <c r="C179" s="97">
        <f>SUM(C176:C178)</f>
        <v>1000</v>
      </c>
      <c r="D179" s="97">
        <v>0</v>
      </c>
      <c r="F179" s="36"/>
      <c r="G179" s="45"/>
    </row>
    <row r="180" spans="1:4" ht="12.75">
      <c r="A180" s="40" t="s">
        <v>163</v>
      </c>
      <c r="B180" s="22" t="s">
        <v>33</v>
      </c>
      <c r="C180" s="96"/>
      <c r="D180" s="96"/>
    </row>
    <row r="181" spans="1:4" ht="12.75">
      <c r="A181" s="40" t="s">
        <v>164</v>
      </c>
      <c r="B181" s="22" t="s">
        <v>123</v>
      </c>
      <c r="C181" s="96">
        <v>8000</v>
      </c>
      <c r="D181" s="96">
        <v>3270.7</v>
      </c>
    </row>
    <row r="182" spans="1:4" ht="12.75">
      <c r="A182" s="40" t="s">
        <v>165</v>
      </c>
      <c r="B182" s="22" t="s">
        <v>34</v>
      </c>
      <c r="C182" s="96"/>
      <c r="D182" s="96"/>
    </row>
    <row r="183" spans="1:4" ht="12.75">
      <c r="A183" s="40" t="s">
        <v>166</v>
      </c>
      <c r="B183" s="22" t="s">
        <v>35</v>
      </c>
      <c r="C183" s="96">
        <v>0</v>
      </c>
      <c r="D183" s="96">
        <v>0</v>
      </c>
    </row>
    <row r="184" spans="1:4" ht="12.75">
      <c r="A184" s="40" t="s">
        <v>167</v>
      </c>
      <c r="B184" s="22" t="s">
        <v>36</v>
      </c>
      <c r="C184" s="96"/>
      <c r="D184" s="96"/>
    </row>
    <row r="185" spans="1:4" ht="12.75">
      <c r="A185" s="40" t="s">
        <v>168</v>
      </c>
      <c r="B185" s="22" t="s">
        <v>81</v>
      </c>
      <c r="C185" s="96">
        <v>1000</v>
      </c>
      <c r="D185" s="96">
        <v>45.39</v>
      </c>
    </row>
    <row r="186" spans="1:4" ht="12.75">
      <c r="A186" s="40" t="s">
        <v>169</v>
      </c>
      <c r="B186" s="22" t="s">
        <v>37</v>
      </c>
      <c r="C186" s="96"/>
      <c r="D186" s="96"/>
    </row>
    <row r="187" spans="1:4" ht="12.75">
      <c r="A187" s="40" t="s">
        <v>170</v>
      </c>
      <c r="B187" s="22" t="s">
        <v>38</v>
      </c>
      <c r="C187" s="96">
        <v>100000</v>
      </c>
      <c r="D187" s="96">
        <v>4728.96</v>
      </c>
    </row>
    <row r="188" spans="1:4" ht="12.75">
      <c r="A188" s="40"/>
      <c r="B188" s="22" t="s">
        <v>218</v>
      </c>
      <c r="C188" s="96"/>
      <c r="D188" s="96"/>
    </row>
    <row r="189" spans="1:4" ht="12.75">
      <c r="A189" s="40" t="s">
        <v>171</v>
      </c>
      <c r="B189" s="22" t="s">
        <v>61</v>
      </c>
      <c r="C189" s="96">
        <v>0</v>
      </c>
      <c r="D189" s="96">
        <v>0</v>
      </c>
    </row>
    <row r="190" spans="1:4" ht="12.75">
      <c r="A190" s="40" t="s">
        <v>172</v>
      </c>
      <c r="B190" s="22" t="s">
        <v>39</v>
      </c>
      <c r="C190" s="96"/>
      <c r="D190" s="96"/>
    </row>
    <row r="191" spans="1:4" ht="12.75">
      <c r="A191" s="40" t="s">
        <v>173</v>
      </c>
      <c r="B191" s="22" t="s">
        <v>182</v>
      </c>
      <c r="C191" s="96">
        <v>2000</v>
      </c>
      <c r="D191" s="96">
        <v>0</v>
      </c>
    </row>
    <row r="192" spans="1:4" ht="12.75">
      <c r="A192" s="40" t="s">
        <v>174</v>
      </c>
      <c r="B192" s="22" t="s">
        <v>40</v>
      </c>
      <c r="C192" s="96">
        <v>2000</v>
      </c>
      <c r="D192" s="96">
        <v>0</v>
      </c>
    </row>
    <row r="193" spans="1:4" ht="12.75">
      <c r="A193" s="40" t="s">
        <v>175</v>
      </c>
      <c r="B193" s="22" t="s">
        <v>39</v>
      </c>
      <c r="C193" s="96">
        <v>500</v>
      </c>
      <c r="D193" s="96">
        <v>15</v>
      </c>
    </row>
    <row r="194" spans="1:4" ht="12.75">
      <c r="A194" s="41" t="s">
        <v>176</v>
      </c>
      <c r="B194" s="32" t="s">
        <v>135</v>
      </c>
      <c r="C194" s="98">
        <v>612.98</v>
      </c>
      <c r="D194" s="98">
        <v>0</v>
      </c>
    </row>
    <row r="195" spans="1:4" ht="12.75">
      <c r="A195" s="40"/>
      <c r="B195" s="115" t="s">
        <v>41</v>
      </c>
      <c r="C195" s="97">
        <f>SUM(C180:C194)</f>
        <v>114112.98</v>
      </c>
      <c r="D195" s="122">
        <f>SUM(D180:D194)</f>
        <v>8060.049999999999</v>
      </c>
    </row>
    <row r="196" spans="1:4" ht="12.75">
      <c r="A196" s="40" t="s">
        <v>177</v>
      </c>
      <c r="B196" s="14" t="s">
        <v>42</v>
      </c>
      <c r="C196" s="96"/>
      <c r="D196" s="123"/>
    </row>
    <row r="197" spans="1:4" ht="12.75">
      <c r="A197" s="40" t="s">
        <v>178</v>
      </c>
      <c r="B197" s="14" t="s">
        <v>137</v>
      </c>
      <c r="C197" s="96"/>
      <c r="D197" s="96"/>
    </row>
    <row r="198" spans="1:4" ht="12.75">
      <c r="A198" s="107" t="s">
        <v>179</v>
      </c>
      <c r="B198" s="14" t="s">
        <v>220</v>
      </c>
      <c r="C198" s="96">
        <v>60000</v>
      </c>
      <c r="D198" s="96">
        <v>57968.4</v>
      </c>
    </row>
    <row r="199" spans="1:4" ht="12.75">
      <c r="A199" s="40" t="s">
        <v>180</v>
      </c>
      <c r="B199" s="14" t="s">
        <v>136</v>
      </c>
      <c r="C199" s="96">
        <v>10000</v>
      </c>
      <c r="D199" s="96">
        <v>15</v>
      </c>
    </row>
    <row r="200" spans="1:4" ht="12.75">
      <c r="A200" s="40"/>
      <c r="B200" s="115" t="s">
        <v>54</v>
      </c>
      <c r="C200" s="97">
        <f>SUM(C198:C199)</f>
        <v>70000</v>
      </c>
      <c r="D200" s="97">
        <f>SUM(D198:D199)</f>
        <v>57983.4</v>
      </c>
    </row>
    <row r="201" spans="1:4" ht="12.75">
      <c r="A201" s="40">
        <v>2000</v>
      </c>
      <c r="B201" s="14" t="s">
        <v>43</v>
      </c>
      <c r="C201" s="96"/>
      <c r="D201" s="96"/>
    </row>
    <row r="202" spans="1:4" ht="12.75">
      <c r="A202" s="40">
        <v>2490</v>
      </c>
      <c r="B202" s="16" t="s">
        <v>74</v>
      </c>
      <c r="C202" s="96"/>
      <c r="D202" s="96"/>
    </row>
    <row r="203" spans="1:4" ht="12.75">
      <c r="A203" s="40">
        <v>2493</v>
      </c>
      <c r="B203" s="16" t="s">
        <v>75</v>
      </c>
      <c r="C203" s="96">
        <v>4142.2</v>
      </c>
      <c r="D203" s="96">
        <v>4142.2</v>
      </c>
    </row>
    <row r="204" spans="1:4" ht="12.75">
      <c r="A204" s="40">
        <v>2495</v>
      </c>
      <c r="B204" s="22" t="s">
        <v>76</v>
      </c>
      <c r="C204" s="96">
        <v>170.94</v>
      </c>
      <c r="D204" s="96">
        <v>170.94</v>
      </c>
    </row>
    <row r="205" spans="1:4" ht="12.75">
      <c r="A205" s="40">
        <v>2600</v>
      </c>
      <c r="B205" s="22" t="s">
        <v>73</v>
      </c>
      <c r="C205" s="96"/>
      <c r="D205" s="96"/>
    </row>
    <row r="206" spans="1:4" ht="12.75">
      <c r="A206" s="40">
        <v>2650</v>
      </c>
      <c r="B206" s="22" t="s">
        <v>77</v>
      </c>
      <c r="C206" s="96"/>
      <c r="D206" s="96"/>
    </row>
    <row r="207" spans="1:4" ht="12.75">
      <c r="A207" s="40">
        <v>2658</v>
      </c>
      <c r="B207" s="22" t="s">
        <v>86</v>
      </c>
      <c r="C207" s="98">
        <v>360000</v>
      </c>
      <c r="D207" s="98">
        <v>121342.4</v>
      </c>
    </row>
    <row r="208" spans="1:4" ht="12.75">
      <c r="A208" s="40"/>
      <c r="B208" s="52" t="s">
        <v>44</v>
      </c>
      <c r="C208" s="97">
        <f>SUM(C202:C207)</f>
        <v>364313.14</v>
      </c>
      <c r="D208" s="97">
        <f>SUM(D202:D207)</f>
        <v>125655.54</v>
      </c>
    </row>
    <row r="209" spans="1:4" ht="12.75">
      <c r="A209" s="40">
        <v>3190</v>
      </c>
      <c r="B209" s="23" t="s">
        <v>63</v>
      </c>
      <c r="C209" s="96"/>
      <c r="D209" s="96"/>
    </row>
    <row r="210" spans="1:4" ht="12.75">
      <c r="A210" s="40">
        <v>3192</v>
      </c>
      <c r="B210" s="23" t="s">
        <v>64</v>
      </c>
      <c r="C210" s="96">
        <v>3000</v>
      </c>
      <c r="D210" s="96">
        <v>0</v>
      </c>
    </row>
    <row r="211" spans="1:4" ht="12.75">
      <c r="A211" s="40"/>
      <c r="B211" s="52" t="s">
        <v>183</v>
      </c>
      <c r="C211" s="97">
        <v>3000</v>
      </c>
      <c r="D211" s="97">
        <v>0</v>
      </c>
    </row>
    <row r="212" spans="1:4" ht="12.75">
      <c r="A212" s="40">
        <v>3300</v>
      </c>
      <c r="B212" s="22" t="s">
        <v>45</v>
      </c>
      <c r="C212" s="96"/>
      <c r="D212" s="96"/>
    </row>
    <row r="213" spans="1:4" ht="12.75">
      <c r="A213" s="40">
        <v>3391</v>
      </c>
      <c r="B213" s="22" t="s">
        <v>46</v>
      </c>
      <c r="C213" s="96">
        <v>5000</v>
      </c>
      <c r="D213" s="96">
        <v>845.13</v>
      </c>
    </row>
    <row r="214" spans="1:4" ht="12.75">
      <c r="A214" s="40">
        <v>3393</v>
      </c>
      <c r="B214" s="22" t="s">
        <v>142</v>
      </c>
      <c r="C214" s="96">
        <v>0</v>
      </c>
      <c r="D214" s="96">
        <v>0</v>
      </c>
    </row>
    <row r="215" spans="1:4" ht="15" customHeight="1">
      <c r="A215" s="67" t="s">
        <v>199</v>
      </c>
      <c r="B215" s="68" t="s">
        <v>200</v>
      </c>
      <c r="C215" s="99">
        <v>1225.97</v>
      </c>
      <c r="D215" s="99">
        <v>0</v>
      </c>
    </row>
    <row r="216" spans="1:4" ht="12.75">
      <c r="A216" s="6"/>
      <c r="B216" s="52" t="s">
        <v>53</v>
      </c>
      <c r="C216" s="97">
        <f>SUM(C213:C215)</f>
        <v>6225.97</v>
      </c>
      <c r="D216" s="97">
        <f>SUM(D213:D215)</f>
        <v>845.13</v>
      </c>
    </row>
    <row r="217" spans="1:4" ht="12.75">
      <c r="A217" s="6"/>
      <c r="B217" s="54" t="s">
        <v>22</v>
      </c>
      <c r="C217" s="100">
        <f>SUM(C216+C211+C208+C200+C195+C179+C174+C163)</f>
        <v>576952.09</v>
      </c>
      <c r="D217" s="100">
        <f>SUM(D216+D211+D208+D200+D195+D179+D174+D163)</f>
        <v>200272.18</v>
      </c>
    </row>
    <row r="218" spans="1:7" s="1" customFormat="1" ht="12.75">
      <c r="A218" s="103"/>
      <c r="B218" s="55" t="s">
        <v>47</v>
      </c>
      <c r="C218" s="97">
        <f>SUM(C216+C211+C208+C200+C195+C179+C174+C163)</f>
        <v>576952.09</v>
      </c>
      <c r="D218" s="97">
        <f>SUM(D216+D211+D208+D200+D195+D179+D174+D163)</f>
        <v>200272.18</v>
      </c>
      <c r="F218" s="36"/>
      <c r="G218" s="43"/>
    </row>
    <row r="219" spans="1:7" s="1" customFormat="1" ht="12.75">
      <c r="A219" s="7"/>
      <c r="B219" s="15"/>
      <c r="C219" s="101"/>
      <c r="D219" s="101"/>
      <c r="F219" s="36"/>
      <c r="G219" s="43"/>
    </row>
    <row r="220" spans="1:4" ht="15">
      <c r="A220" s="8"/>
      <c r="B220" s="73" t="s">
        <v>48</v>
      </c>
      <c r="C220" s="81">
        <v>2016</v>
      </c>
      <c r="D220" s="81">
        <v>2016</v>
      </c>
    </row>
    <row r="221" spans="1:4" ht="14.25">
      <c r="A221" s="8"/>
      <c r="B221" s="74" t="s">
        <v>49</v>
      </c>
      <c r="C221" s="77">
        <v>2134637.26</v>
      </c>
      <c r="D221" s="77">
        <v>2042988.57</v>
      </c>
    </row>
    <row r="222" spans="1:4" ht="14.25">
      <c r="A222" s="8"/>
      <c r="B222" s="75" t="s">
        <v>50</v>
      </c>
      <c r="C222" s="78">
        <v>245194.68</v>
      </c>
      <c r="D222" s="78">
        <f>SUM(D151)</f>
        <v>71457.68</v>
      </c>
    </row>
    <row r="223" spans="1:7" ht="14.25">
      <c r="A223" s="8"/>
      <c r="B223" s="75" t="s">
        <v>26</v>
      </c>
      <c r="C223" s="79">
        <f>SUM(C221:C222)</f>
        <v>2379831.94</v>
      </c>
      <c r="D223" s="79">
        <f>SUM(D221:D222)</f>
        <v>2114446.25</v>
      </c>
      <c r="G223" s="46"/>
    </row>
    <row r="224" spans="1:4" ht="15" thickBot="1">
      <c r="A224" s="8"/>
      <c r="B224" s="75" t="s">
        <v>51</v>
      </c>
      <c r="C224" s="79">
        <f>SUM(C218)</f>
        <v>576952.09</v>
      </c>
      <c r="D224" s="79">
        <f>SUM(D218)</f>
        <v>200272.18</v>
      </c>
    </row>
    <row r="225" spans="1:4" ht="15" thickBot="1">
      <c r="A225" s="8"/>
      <c r="B225" s="76" t="s">
        <v>52</v>
      </c>
      <c r="C225" s="80">
        <f>C223-C224</f>
        <v>1802879.85</v>
      </c>
      <c r="D225" s="80">
        <f>D223-D224</f>
        <v>1914174.07</v>
      </c>
    </row>
    <row r="226" spans="1:4" ht="12.75">
      <c r="A226" s="8"/>
      <c r="B226" s="8" t="s">
        <v>198</v>
      </c>
      <c r="C226" s="8" t="s">
        <v>198</v>
      </c>
      <c r="D226" s="8" t="s">
        <v>198</v>
      </c>
    </row>
    <row r="227" spans="1:4" ht="12.75">
      <c r="A227" s="8"/>
      <c r="B227" s="8" t="s">
        <v>143</v>
      </c>
      <c r="C227" s="11" t="s">
        <v>82</v>
      </c>
      <c r="D227" s="11" t="s">
        <v>134</v>
      </c>
    </row>
    <row r="228" spans="1:7" ht="12.75">
      <c r="A228" s="8"/>
      <c r="B228" s="8" t="s">
        <v>144</v>
      </c>
      <c r="C228" s="38" t="s">
        <v>79</v>
      </c>
      <c r="D228" s="38" t="s">
        <v>80</v>
      </c>
      <c r="G228" s="46"/>
    </row>
    <row r="229" spans="1:7" ht="12.75">
      <c r="A229" s="8"/>
      <c r="B229" s="8"/>
      <c r="C229" s="38"/>
      <c r="D229" s="38"/>
      <c r="G229" s="46"/>
    </row>
    <row r="230" spans="2:4" ht="12.75" customHeight="1">
      <c r="B230" s="9" t="s">
        <v>124</v>
      </c>
      <c r="C230" s="11" t="s">
        <v>83</v>
      </c>
      <c r="D230" s="11" t="s">
        <v>83</v>
      </c>
    </row>
    <row r="231" spans="2:4" ht="12.75">
      <c r="B231" s="10"/>
      <c r="C231" s="17"/>
      <c r="D231" s="17"/>
    </row>
    <row r="233" ht="12.75">
      <c r="G233" s="46"/>
    </row>
    <row r="235" ht="12.75">
      <c r="G235" s="47"/>
    </row>
  </sheetData>
  <sheetProtection/>
  <mergeCells count="3">
    <mergeCell ref="A5:D5"/>
    <mergeCell ref="A1:D1"/>
    <mergeCell ref="A2:D2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&amp;RΑπολ. 2016 Τσιακμακοπούλου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2017-02-08T11:07:14Z</cp:lastPrinted>
  <dcterms:created xsi:type="dcterms:W3CDTF">2001-11-15T07:36:11Z</dcterms:created>
  <dcterms:modified xsi:type="dcterms:W3CDTF">2017-02-08T11:07:56Z</dcterms:modified>
  <cp:category/>
  <cp:version/>
  <cp:contentType/>
  <cp:contentStatus/>
</cp:coreProperties>
</file>