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9720" windowHeight="7320" activeTab="0"/>
  </bookViews>
  <sheets>
    <sheet name="ΠPOΫΠ.2015 AΝΑΣΤΑΣΙΑΔΗ" sheetId="1" r:id="rId1"/>
  </sheets>
  <definedNames>
    <definedName name="_xlnm.Print_Area" localSheetId="0">'ΠPOΫΠ.2015 AΝΑΣΤΑΣΙΑΔΗ'!$A$1:$E$187</definedName>
    <definedName name="_xlnm.Print_Titles" localSheetId="0">'ΠPOΫΠ.2015 AΝΑΣΤΑΣΙΑΔΗ'!$10:$10</definedName>
  </definedNames>
  <calcPr fullCalcOnLoad="1"/>
</workbook>
</file>

<file path=xl/sharedStrings.xml><?xml version="1.0" encoding="utf-8"?>
<sst xmlns="http://schemas.openxmlformats.org/spreadsheetml/2006/main" count="205" uniqueCount="201">
  <si>
    <t>APIΣTOTEΛEIO ΠANEΠIΣTHMIO ΘEΣΣAΛONIKHΣ</t>
  </si>
  <si>
    <t xml:space="preserve">TMHMA KΛHPOΔOTHMATΩN </t>
  </si>
  <si>
    <t xml:space="preserve">Έσοδα  από την επιχειρηματική γενικά </t>
  </si>
  <si>
    <t>δραστηριότητα του N.Π.Δ.Δ.</t>
  </si>
  <si>
    <t xml:space="preserve">Πρόσοδοι από κεφάλαια κινητών αξιών &amp; </t>
  </si>
  <si>
    <t>λοιπών περιπτώσεων</t>
  </si>
  <si>
    <t>Tόκοι κεφαλαίων</t>
  </si>
  <si>
    <t xml:space="preserve">     Yπόλοιπο προηγούμενης χρήσης</t>
  </si>
  <si>
    <t>EΞOΔA</t>
  </si>
  <si>
    <t>KATHΓOPIA I</t>
  </si>
  <si>
    <t>TAKTIKA</t>
  </si>
  <si>
    <t>Aμοιβές νομικών που εκτελούν ειδικές</t>
  </si>
  <si>
    <t>υπηρεσίες με την ιδιότητα του ελεύθερου</t>
  </si>
  <si>
    <t>επαγγελματία</t>
  </si>
  <si>
    <t>Aμοιβές λοιπών που εκτελούν ειδικές</t>
  </si>
  <si>
    <t>Πληρωμές για μη προσωπικές υπηρεσίες</t>
  </si>
  <si>
    <t>Δημόσιες σχέσεις</t>
  </si>
  <si>
    <t>Δημοσιεύσεις</t>
  </si>
  <si>
    <t>Λοιπές δαπάνες</t>
  </si>
  <si>
    <t>Yποτροφίες-μετεκπαιδεύσεις</t>
  </si>
  <si>
    <t>ANAKEΦAΛAIΩΣH</t>
  </si>
  <si>
    <t xml:space="preserve">     Σύν έσοδα</t>
  </si>
  <si>
    <t xml:space="preserve">     Σύνολο</t>
  </si>
  <si>
    <t xml:space="preserve">     Mείον έξοδα</t>
  </si>
  <si>
    <t xml:space="preserve">     Πλεόνασμα</t>
  </si>
  <si>
    <t>Δικαστικά έξοδα</t>
  </si>
  <si>
    <t>Επικοινωνίες</t>
  </si>
  <si>
    <t>Αποδόσεις εσόδων υπέρ τρίτων</t>
  </si>
  <si>
    <t>Απόδοση των εισπράξεων υπέρ</t>
  </si>
  <si>
    <t>οργανισμών τοπικής αυτοδιοίκησης</t>
  </si>
  <si>
    <t>Επιστροφή λοιπών περιπτώσεων</t>
  </si>
  <si>
    <t>Φόροι-Τέλη</t>
  </si>
  <si>
    <t>Εκτέλεση δικαστικών αποφάσεων</t>
  </si>
  <si>
    <t>ή συμβιβαστικών λύσεων</t>
  </si>
  <si>
    <t>Αμοιβές πραγματογνωμόνων</t>
  </si>
  <si>
    <t>Πληρωμές για υπηρεσίες</t>
  </si>
  <si>
    <t xml:space="preserve">Αμοιβή λόγω εργασίας κατά τις </t>
  </si>
  <si>
    <t>εξαιρέσιμες μέρες και ώρες</t>
  </si>
  <si>
    <t>Λοιπές προσαυξήσεις</t>
  </si>
  <si>
    <t>Προσαυξήσεις από τόκους υπερημερίας</t>
  </si>
  <si>
    <t>Πρόστιμα από καταλογιστικές αποφάσεις</t>
  </si>
  <si>
    <t>Εσοδα υπέρ Δημοσίου και τρίτων</t>
  </si>
  <si>
    <t xml:space="preserve">Εσοδα υπέρ Δημοσίου </t>
  </si>
  <si>
    <t xml:space="preserve">                             KΛHPOΔΟΤΗΜΑ:  ΑΝΑΣΤΑΣΙΟΥ ΑΝΑΣΤΑΣΙΑΔΗ</t>
  </si>
  <si>
    <t>Επιστροφή εγγύησης</t>
  </si>
  <si>
    <t>Δ/νσης Οικονομικών Υπηρεσιών</t>
  </si>
  <si>
    <t xml:space="preserve">Η Προϊσταμένη της Γενικής </t>
  </si>
  <si>
    <t>Έσοδα  από την εκμίσθωση ακίν.περιουσίας</t>
  </si>
  <si>
    <t>διαφόρων αρχών (εκτέλεση καταδικαστικών</t>
  </si>
  <si>
    <t>αποφάσεων Πολιτικών Δικαστηρίων κ.λ.π)</t>
  </si>
  <si>
    <t>Α) Καταστήματα</t>
  </si>
  <si>
    <t>Έσοδα εκ λοιπών περιπτώσεων</t>
  </si>
  <si>
    <t>Λοιπά έσοδα</t>
  </si>
  <si>
    <t>Εσοδα προηγουμένων ετών</t>
  </si>
  <si>
    <t>Εσοδα από την επιχειρηματική γενικά δραστηριοτητα</t>
  </si>
  <si>
    <t>Εσοδα από εκμίσθωση κινητής ή ακίνητης περιουσίας</t>
  </si>
  <si>
    <t>Τόκοι από προθεσμιακή κατάθεση</t>
  </si>
  <si>
    <t>Tόκοι από καταθέσεις όψεως</t>
  </si>
  <si>
    <t>Έκτακτα έσοδα</t>
  </si>
  <si>
    <t xml:space="preserve">Εσοδα από εκμίσθωση ακινητης περιουσίας  </t>
  </si>
  <si>
    <t>(αποζημίωση λόγω πρόωρης λύσης της μίσθωσης)</t>
  </si>
  <si>
    <t>Έσοδα από εγγύηση μίσθωσης</t>
  </si>
  <si>
    <t>Επιστροφές χρημάτων</t>
  </si>
  <si>
    <t xml:space="preserve">Επιστροφή χρημάτων υποτροφίας </t>
  </si>
  <si>
    <t>Έσοδα από ποσά που καταβλήθηκαν στο κληρ/μα</t>
  </si>
  <si>
    <t>από μισθωτές χωρίς να οφείλονται</t>
  </si>
  <si>
    <t>Συντήρηση και επισκευή κτιρίων</t>
  </si>
  <si>
    <r>
      <t xml:space="preserve">Β) Ξενοδοχείο </t>
    </r>
    <r>
      <rPr>
        <sz val="10"/>
        <rFont val="Arial"/>
        <family val="2"/>
      </rPr>
      <t>847,70τμ</t>
    </r>
  </si>
  <si>
    <t>Λειτουργικά έξοδα Τμ. Κληροδοτημάτων</t>
  </si>
  <si>
    <t>2.Ισόγειο κατ/μα 20τμ, μισθώτρια: Χριστίνα Αδάμ</t>
  </si>
  <si>
    <t xml:space="preserve">Τέλη </t>
  </si>
  <si>
    <t>Ο Προϊστάμενος της Γεν.Δ/νσης</t>
  </si>
  <si>
    <t>Οικονομικών Υπηρεσιών</t>
  </si>
  <si>
    <t>Εσοδα από εκμίσθωση ακίνητης περιουσίας</t>
  </si>
  <si>
    <t>Εσοδα υπέρ του Δημοσίου,αποκεντρ.Δημοσ.Υπηρεσιών κλπ</t>
  </si>
  <si>
    <t>ΒΑΣΙΛΙΚΗ ΚΟΥΖΙΩΡΤΗ</t>
  </si>
  <si>
    <t>ΒΑΙΟΣ ΧΑΡ. ΜΠΑΜΠΛΕΚΗΣ</t>
  </si>
  <si>
    <t>Περιουσίας και Προμηθειών</t>
  </si>
  <si>
    <t>Ο Προϊστάμενος της Δ/νσης</t>
  </si>
  <si>
    <t>Σύνολο κατηγορίας I</t>
  </si>
  <si>
    <t>Σύνολο εξόδων</t>
  </si>
  <si>
    <t>Λοιπές επιστροφές  χρημάτων για τακτοποίηση ΧΕΠ</t>
  </si>
  <si>
    <t>Προσαυξ.πρόστιμα, χρηματικές ποινές και πρόστιμα</t>
  </si>
  <si>
    <t>Καταπτώσεις εγγυήσεων συμβάσεων</t>
  </si>
  <si>
    <t>Έσοδα από την εκμίσθωση 8 ισόγειων κατ/των</t>
  </si>
  <si>
    <t>Εγνατία 43 &amp; Συγγρού 14 - Θεσ/νίκη</t>
  </si>
  <si>
    <t xml:space="preserve">τα παρακάτω μισθώματα αφορούν το 1/4 των συνολικών </t>
  </si>
  <si>
    <t>μισθωμάτων των ακινήτων (ΑΠΘ 25% εξ αδιαιρέτου)</t>
  </si>
  <si>
    <t>Σύνολο εσόδων</t>
  </si>
  <si>
    <t>Σύνολο κ.α. 8000</t>
  </si>
  <si>
    <t>Yπόλοιπο προηγούμενης χρήσης</t>
  </si>
  <si>
    <t>Σύνολο</t>
  </si>
  <si>
    <t>Σύνολο κ.α. 6000</t>
  </si>
  <si>
    <t>Απόδοση εισπράξεων για λογαριασμό του Δημοσίου</t>
  </si>
  <si>
    <t>ΒΑΙΟΣ ΧΑΡ.ΜΠΑΜΠΛΕΚΗΣ</t>
  </si>
  <si>
    <t xml:space="preserve">Η Προϊσταμένη  </t>
  </si>
  <si>
    <r>
      <t>ΣKOΠOΣ:</t>
    </r>
    <r>
      <rPr>
        <sz val="10"/>
        <rFont val="Arial"/>
        <family val="2"/>
      </rPr>
      <t xml:space="preserve">  Xορήγηση υποτροφιών: α) σε μεταπτυχιακούς φοιτητές του Τμήματος Πολιτικών Μηχανικών του Α.Π.Θ και β) σε πτυχιούχους του Τμήματος Πολιτικών Μηχανικών του Α.Π.Θ για σπουδές στο εξωτερικό με καταγωγή  από την Ανατολική ή Δυτική  ή Βόρεια Θράκη και κατά προτίμηση από το Σκοπό και τις Σαράντα Εκκλησιές της Α.Θράκης</t>
    </r>
  </si>
  <si>
    <t>0000</t>
  </si>
  <si>
    <t>0260</t>
  </si>
  <si>
    <t>0263</t>
  </si>
  <si>
    <t>0400</t>
  </si>
  <si>
    <t>0411</t>
  </si>
  <si>
    <t>0412</t>
  </si>
  <si>
    <t>0419</t>
  </si>
  <si>
    <t>0425</t>
  </si>
  <si>
    <t>0800</t>
  </si>
  <si>
    <t>0830</t>
  </si>
  <si>
    <t>0832</t>
  </si>
  <si>
    <t>0850</t>
  </si>
  <si>
    <t>0851</t>
  </si>
  <si>
    <t>0863</t>
  </si>
  <si>
    <t>0893</t>
  </si>
  <si>
    <t>0894</t>
  </si>
  <si>
    <t>0899</t>
  </si>
  <si>
    <t>0899Α</t>
  </si>
  <si>
    <t>0900</t>
  </si>
  <si>
    <t>0910</t>
  </si>
  <si>
    <t>0911</t>
  </si>
  <si>
    <t>0912</t>
  </si>
  <si>
    <t>Σύνολο κ.α. 3300</t>
  </si>
  <si>
    <t>Σύνολο κ.α. 3100</t>
  </si>
  <si>
    <t>Σύνολο κ.α. 2000</t>
  </si>
  <si>
    <t>Σύνολο κ.α. 0900</t>
  </si>
  <si>
    <t>Σύνολο κ.α.  0800</t>
  </si>
  <si>
    <t>Σύνολο κ.α.  0400</t>
  </si>
  <si>
    <t>Σύνολο κ.α. 0200</t>
  </si>
  <si>
    <t xml:space="preserve">EΣOΔA </t>
  </si>
  <si>
    <t>KATHΓOPIA  I</t>
  </si>
  <si>
    <t xml:space="preserve">A ' TAKTIKA </t>
  </si>
  <si>
    <t>Σύνολο κ.α. 3000</t>
  </si>
  <si>
    <t>Σύνολο κ.α. 3400</t>
  </si>
  <si>
    <t>Σύνολο κ.α. 4000</t>
  </si>
  <si>
    <t>Σύνολο κ.α. 5200</t>
  </si>
  <si>
    <t>Σύνολο κ.α. 5500</t>
  </si>
  <si>
    <t>Σύνολο κ.α. 5600</t>
  </si>
  <si>
    <t>Έσοδα από εγγυήσεις, παρακαταθήκες κλπ.</t>
  </si>
  <si>
    <t>Πρόσθετες παροχές υπαλλήλων υπηρετών και εργατών</t>
  </si>
  <si>
    <t>Aμοιβές προσωπών που εκτελούν ειδικές υπηρεσίες</t>
  </si>
  <si>
    <t>υπηρεσίες με την ιδιότητα ελεύθερου επαγγελματία</t>
  </si>
  <si>
    <t>Τηλεφωνικά,τηλεγραφικά και τηλετυπικά τέλη</t>
  </si>
  <si>
    <t>Φόροι-Τέλη-Έξοδα βεβαιώσεως και εισπράξεως εσόδων</t>
  </si>
  <si>
    <t>Με εντολή Πρύτανη</t>
  </si>
  <si>
    <t>5.Ισόγειο κατ/μα 47,00τμ, μισθωτής Μιλκάκης Δ</t>
  </si>
  <si>
    <t>3394</t>
  </si>
  <si>
    <t>Παρακράτηση 5‰ επί των εσόδων (άρθρο 65 § 2 Ν. 4182/2013)</t>
  </si>
  <si>
    <t xml:space="preserve">(οφειλές μισθωτών)  </t>
  </si>
  <si>
    <t>Aμοιβές τεχνικών που εκτελούν ειδικές υπηρεσίες</t>
  </si>
  <si>
    <t xml:space="preserve"> με την ιδιότητα ελεύθερου επαγγελματία (π.χ. μεσίτες κ.α.)</t>
  </si>
  <si>
    <t xml:space="preserve">Φόροι </t>
  </si>
  <si>
    <t>ΓΕΝΙΚΗ ΔΙΕΥΘΥΝΣΗ ΟΙΚΟΝΟΜΙΚΩΝ ΥΠΗΡΕΣΙΩΝ</t>
  </si>
  <si>
    <t>ΔΙΕΥΘΥΝΣΗ ΠΕΡΙΟΥΣΙΑΣ ΚΑΙ ΠΡΟΜΗΘΕΙΩΝ</t>
  </si>
  <si>
    <t>2600</t>
  </si>
  <si>
    <t xml:space="preserve">Χορηγίες για εθνικούς, κοινωνικούς, εκπαιδευτικούς και </t>
  </si>
  <si>
    <t>λοιπούς συναφείς σκοπούς</t>
  </si>
  <si>
    <t>του Τμήματος Κληροδοτημάτων</t>
  </si>
  <si>
    <t>Yποτροφίες εσωτερικού για πτυχιούχους του A.Π.Θ.</t>
  </si>
  <si>
    <t>Yποτροφίες εξωτερικού για πτυχιούχους του A.Π.Θ.</t>
  </si>
  <si>
    <t>Πληρωμές δια μεταβιβάσεως εισοδημάτων σε τρίτους</t>
  </si>
  <si>
    <t>πιθανό μίσθωμα: 1/1-31/12/2017=117,50Χ12=1.410,00</t>
  </si>
  <si>
    <t>πιθανό ενοίκιο1/1-31/12/2017=125,00x12=1.500,00</t>
  </si>
  <si>
    <t>Μπούρας Δημ. =1.195,00</t>
  </si>
  <si>
    <t>Κ. Αγγελίδης &amp; ΣΙΑ Ο.Ε = 2.767,94</t>
  </si>
  <si>
    <t>Χιζάνογλου Θεολ. = 1.497,20</t>
  </si>
  <si>
    <t>Μαυρόπουλος Βασ. = 900,90</t>
  </si>
  <si>
    <t>Γκαλίν "Transmetal"=1.737,08</t>
  </si>
  <si>
    <t>O N O M A Σ I A</t>
  </si>
  <si>
    <t>ΚΩΔ.</t>
  </si>
  <si>
    <t>Σύνολο κατηγορίας ΙΙ</t>
  </si>
  <si>
    <t>Σύνολο κατηγορίας Ι &amp; ΙΙ</t>
  </si>
  <si>
    <t xml:space="preserve">ΚΑΤΗΓΟΡΙΑ ΙΙ </t>
  </si>
  <si>
    <t xml:space="preserve"> Β' ΕΚΤΑΚΤΑ </t>
  </si>
  <si>
    <t>Σύνολο κατηγορίας Ι</t>
  </si>
  <si>
    <t>Επιστροφή αχρεωστήτως εισπραχθέντων</t>
  </si>
  <si>
    <t>3. Ισόγειο κατ/μα  21τμ, μισθωτής Αργυριάδης Α</t>
  </si>
  <si>
    <t>Α Π Ο Λ O Γ I Σ M O Σ 2017</t>
  </si>
  <si>
    <t>ΠΡΑΓΜΑΤΟΠΟΙΗΘΕΝΤΑ 2017</t>
  </si>
  <si>
    <t>Απόδοση στο Δημόσιο των υπέρ αυτού εισπράξεων (ενοίκια, υποτροφίες)</t>
  </si>
  <si>
    <t>ΠΡΟΥΠΟΛΟΓΙΣΘΕΝΤΑ 2017</t>
  </si>
  <si>
    <t>1/1-31/12/2017: 202,71Χ12=2.432,52</t>
  </si>
  <si>
    <t xml:space="preserve">4. Υπόγειο κατ/μα 80τμ, κενό από 11ο/2013 έως 15/4/2017  </t>
  </si>
  <si>
    <t xml:space="preserve">Ισόγειο κατ/μα 11τμ, κενό από 26/6/2015 έως 15/4/2017  </t>
  </si>
  <si>
    <t>πιθανό μίσθωμα: 1/1-31/12/17=75,00Χ12=900,00</t>
  </si>
  <si>
    <r>
      <rPr>
        <b/>
        <sz val="10"/>
        <rFont val="Arial"/>
        <family val="2"/>
      </rPr>
      <t xml:space="preserve">Ισόγειο κατ/μα 3τμ  κενό από 23/12/2014 έως 15/4/2017 </t>
    </r>
    <r>
      <rPr>
        <sz val="10"/>
        <rFont val="Arial"/>
        <family val="2"/>
      </rPr>
      <t xml:space="preserve"> πιθανό μίσθωμα: 1/1-31/12/2017=70,00x12=840,00</t>
    </r>
  </si>
  <si>
    <t>15/5-14/6/2017= 150,00Χ1=150,00</t>
  </si>
  <si>
    <t>15/6-30/6/2017= 75,00</t>
  </si>
  <si>
    <t>1/7-31/12/2017=150,00Χ6=900,00</t>
  </si>
  <si>
    <t>20/1/2017-19/1/2018=150,00Χ12=1.800,00</t>
  </si>
  <si>
    <t>μίσθωμα: 1/1-31/12/2017 =150,00Χ12=1.800,00</t>
  </si>
  <si>
    <t>1. Ισόγειο κατ/μα 42τμ, κενό από 18/9/2010 έως 1/5/2017</t>
  </si>
  <si>
    <t>1/8-31/12/2017=100,00Χ5=500,00</t>
  </si>
  <si>
    <t>1/1-31/3/2017=1.383,98Χ3=4.151,94</t>
  </si>
  <si>
    <t>1/4-30/11/2017=1.429,65Χ8=11.437,20</t>
  </si>
  <si>
    <t>Εγγύηση μισθώτριας Κασσαμανώλη Μ. = 150,00</t>
  </si>
  <si>
    <t>Αναπροσαρμογή εγγύησης μισθώτρια Μιλκάκη Δ.=28,95</t>
  </si>
  <si>
    <t>Εγγύηση μισθωτή Αργυριάδη Β. = 450,00</t>
  </si>
  <si>
    <t>Εγγύηση μισθώτριας Αδάμ Χ. = 450,00</t>
  </si>
  <si>
    <t>Εγγύηση μισθώτριας   Κ. Αγγελίδης &amp; ΣΙΑ Ο.Ε = 100,00</t>
  </si>
  <si>
    <t>από 1/8/2017 μισθωτής Κ. Αγγελίδης &amp; ΣΙΑ Ο.Ε</t>
  </si>
  <si>
    <t>7.Ισόγειο κατ/μα 76τμ,  κενό από 15/11/2011 έως 31/12/2017</t>
  </si>
  <si>
    <t>μισθώτρια:  Κ. Αγγελίδης &amp; ΣΙΑ Ο.Ε</t>
  </si>
  <si>
    <t xml:space="preserve">ΝΕΑ ΜΙΣΘΩΣΗ: από 15/5/2017 έως 14/4/2020 μισθώτρια και των τριών ακινήτων 80τμ, 11τμ και 3τμ  η Κασσαμανώλη Μαρία-Ελένη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</si>
</sst>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*&quot;#,##0_);\(&quot;*&quot;#,##0\)"/>
    <numFmt numFmtId="173" formatCode="&quot;*&quot;#,##0_);[Red]\(&quot;*&quot;#,##0\)"/>
    <numFmt numFmtId="174" formatCode="&quot;*&quot;#,##0.00_);\(&quot;*&quot;#,##0.00\)"/>
    <numFmt numFmtId="175" formatCode="&quot;*&quot;#,##0.00_);[Red]\(&quot;*&quot;#,##0.00\)"/>
    <numFmt numFmtId="176" formatCode="_(&quot;*&quot;* #,##0_);_(&quot;*&quot;* \(#,##0\);_(&quot;*&quot;* &quot;-&quot;_);_(@_)"/>
    <numFmt numFmtId="177" formatCode="_(* #,##0_);_(* \(#,##0\);_(* &quot;-&quot;_);_(@_)"/>
    <numFmt numFmtId="178" formatCode="_(&quot;*&quot;* #,##0.00_);_(&quot;*&quot;* \(#,##0.00\);_(&quot;*&quot;* &quot;-&quot;??_);_(@_)"/>
    <numFmt numFmtId="179" formatCode="_(* #,##0.00_);_(* \(#,##0.00\);_(* &quot;-&quot;??_);_(@_)"/>
    <numFmt numFmtId="180" formatCode="#,##0.00\ _Δ_ρ_χ"/>
  </numFmts>
  <fonts count="53">
    <font>
      <sz val="10"/>
      <name val="Μοντέρνα"/>
      <family val="0"/>
    </font>
    <font>
      <b/>
      <sz val="10"/>
      <name val="Μοντέρνα"/>
      <family val="0"/>
    </font>
    <font>
      <i/>
      <sz val="10"/>
      <name val="Μοντέρνα"/>
      <family val="0"/>
    </font>
    <font>
      <b/>
      <i/>
      <sz val="10"/>
      <name val="Μοντέρνα"/>
      <family val="0"/>
    </font>
    <font>
      <sz val="10"/>
      <name val="Geneva"/>
      <family val="0"/>
    </font>
    <font>
      <sz val="10"/>
      <name val="GrHelvetica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Μοντέρνα"/>
      <family val="0"/>
    </font>
    <font>
      <u val="single"/>
      <sz val="10"/>
      <color indexed="36"/>
      <name val="Μοντέρνα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Gr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0" borderId="2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7" fillId="30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27" borderId="1" applyNumberFormat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4" fontId="10" fillId="0" borderId="0" xfId="0" applyNumberFormat="1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indent="6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left" indent="5"/>
    </xf>
    <xf numFmtId="49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left" wrapText="1"/>
    </xf>
    <xf numFmtId="0" fontId="16" fillId="32" borderId="13" xfId="0" applyFont="1" applyFill="1" applyBorder="1" applyAlignment="1">
      <alignment horizontal="left" indent="5"/>
    </xf>
    <xf numFmtId="0" fontId="16" fillId="32" borderId="11" xfId="0" applyFont="1" applyFill="1" applyBorder="1" applyAlignment="1">
      <alignment horizontal="left" indent="5"/>
    </xf>
    <xf numFmtId="0" fontId="16" fillId="32" borderId="12" xfId="0" applyFont="1" applyFill="1" applyBorder="1" applyAlignment="1">
      <alignment horizontal="left" indent="5"/>
    </xf>
    <xf numFmtId="0" fontId="17" fillId="32" borderId="11" xfId="0" applyFont="1" applyFill="1" applyBorder="1" applyAlignment="1">
      <alignment/>
    </xf>
    <xf numFmtId="0" fontId="17" fillId="32" borderId="12" xfId="0" applyFont="1" applyFill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16" fillId="32" borderId="13" xfId="0" applyNumberFormat="1" applyFont="1" applyFill="1" applyBorder="1" applyAlignment="1">
      <alignment horizontal="center"/>
    </xf>
    <xf numFmtId="0" fontId="16" fillId="32" borderId="0" xfId="0" applyNumberFormat="1" applyFont="1" applyFill="1" applyAlignment="1">
      <alignment horizontal="center"/>
    </xf>
    <xf numFmtId="4" fontId="17" fillId="32" borderId="13" xfId="0" applyNumberFormat="1" applyFont="1" applyFill="1" applyBorder="1" applyAlignment="1">
      <alignment horizontal="center"/>
    </xf>
    <xf numFmtId="0" fontId="17" fillId="32" borderId="0" xfId="0" applyFont="1" applyFill="1" applyAlignment="1">
      <alignment horizontal="center"/>
    </xf>
    <xf numFmtId="4" fontId="17" fillId="32" borderId="12" xfId="0" applyNumberFormat="1" applyFont="1" applyFill="1" applyBorder="1" applyAlignment="1">
      <alignment horizontal="center"/>
    </xf>
    <xf numFmtId="4" fontId="17" fillId="32" borderId="11" xfId="0" applyNumberFormat="1" applyFont="1" applyFill="1" applyBorder="1" applyAlignment="1">
      <alignment horizontal="center"/>
    </xf>
    <xf numFmtId="4" fontId="17" fillId="32" borderId="1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6" fillId="32" borderId="20" xfId="0" applyFont="1" applyFill="1" applyBorder="1" applyAlignment="1">
      <alignment horizontal="left" indent="5"/>
    </xf>
    <xf numFmtId="0" fontId="16" fillId="32" borderId="0" xfId="0" applyFont="1" applyFill="1" applyBorder="1" applyAlignment="1">
      <alignment horizontal="left" indent="5"/>
    </xf>
    <xf numFmtId="0" fontId="16" fillId="32" borderId="14" xfId="0" applyFont="1" applyFill="1" applyBorder="1" applyAlignment="1">
      <alignment horizontal="left" indent="5"/>
    </xf>
    <xf numFmtId="49" fontId="7" fillId="0" borderId="13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left" indent="5"/>
    </xf>
    <xf numFmtId="0" fontId="9" fillId="0" borderId="11" xfId="0" applyFont="1" applyBorder="1" applyAlignment="1">
      <alignment horizontal="left" indent="5"/>
    </xf>
    <xf numFmtId="0" fontId="7" fillId="0" borderId="11" xfId="0" applyFont="1" applyBorder="1" applyAlignment="1">
      <alignment horizontal="left" indent="5"/>
    </xf>
    <xf numFmtId="0" fontId="6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4" fontId="10" fillId="0" borderId="19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8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left" indent="5"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4" fontId="6" fillId="0" borderId="11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5"/>
  <sheetViews>
    <sheetView tabSelected="1" zoomScalePageLayoutView="0" workbookViewId="0" topLeftCell="A31">
      <selection activeCell="B39" sqref="B39"/>
    </sheetView>
  </sheetViews>
  <sheetFormatPr defaultColWidth="12.50390625" defaultRowHeight="12.75"/>
  <cols>
    <col min="1" max="1" width="6.00390625" style="15" customWidth="1"/>
    <col min="2" max="2" width="51.125" style="15" customWidth="1"/>
    <col min="3" max="3" width="33.125" style="13" customWidth="1"/>
    <col min="4" max="4" width="4.375" style="2" hidden="1" customWidth="1"/>
    <col min="5" max="5" width="27.50390625" style="13" customWidth="1"/>
    <col min="6" max="16384" width="12.50390625" style="1" customWidth="1"/>
  </cols>
  <sheetData>
    <row r="1" spans="1:5" ht="12.75">
      <c r="A1" s="4" t="s">
        <v>0</v>
      </c>
      <c r="B1" s="4"/>
      <c r="C1" s="3"/>
      <c r="E1" s="3"/>
    </row>
    <row r="2" spans="1:5" ht="12.75">
      <c r="A2" s="66" t="s">
        <v>149</v>
      </c>
      <c r="B2" s="4"/>
      <c r="C2" s="3"/>
      <c r="E2" s="3"/>
    </row>
    <row r="3" spans="1:5" ht="12.75">
      <c r="A3" s="4" t="s">
        <v>150</v>
      </c>
      <c r="B3" s="4"/>
      <c r="C3" s="3"/>
      <c r="E3" s="3"/>
    </row>
    <row r="4" spans="1:5" ht="12.75">
      <c r="A4" s="4" t="s">
        <v>1</v>
      </c>
      <c r="B4" s="4"/>
      <c r="C4" s="3"/>
      <c r="E4" s="3"/>
    </row>
    <row r="5" spans="1:5" ht="12.75">
      <c r="A5" s="2"/>
      <c r="B5" s="2"/>
      <c r="C5" s="3"/>
      <c r="E5" s="3"/>
    </row>
    <row r="6" spans="1:5" ht="12.75">
      <c r="A6" s="2"/>
      <c r="B6" s="4" t="s">
        <v>43</v>
      </c>
      <c r="C6" s="3"/>
      <c r="E6" s="3"/>
    </row>
    <row r="7" spans="1:5" ht="46.5" customHeight="1">
      <c r="A7" s="101" t="s">
        <v>96</v>
      </c>
      <c r="B7" s="102"/>
      <c r="C7" s="102"/>
      <c r="D7" s="102"/>
      <c r="E7" s="102"/>
    </row>
    <row r="8" spans="1:5" ht="12.75">
      <c r="A8" s="5"/>
      <c r="B8" s="6" t="s">
        <v>174</v>
      </c>
      <c r="C8" s="3"/>
      <c r="E8" s="3"/>
    </row>
    <row r="9" spans="1:5" ht="12.75">
      <c r="A9" s="5"/>
      <c r="B9" s="2"/>
      <c r="C9" s="3"/>
      <c r="E9" s="3"/>
    </row>
    <row r="10" spans="1:5" ht="12.75">
      <c r="A10" s="7" t="s">
        <v>166</v>
      </c>
      <c r="B10" s="7" t="s">
        <v>165</v>
      </c>
      <c r="C10" s="8" t="s">
        <v>177</v>
      </c>
      <c r="D10" s="40"/>
      <c r="E10" s="8" t="s">
        <v>175</v>
      </c>
    </row>
    <row r="11" spans="1:5" ht="13.5">
      <c r="A11" s="74"/>
      <c r="B11" s="71" t="s">
        <v>126</v>
      </c>
      <c r="C11" s="68"/>
      <c r="D11" s="5"/>
      <c r="E11" s="68"/>
    </row>
    <row r="12" spans="1:5" ht="13.5">
      <c r="A12" s="25"/>
      <c r="B12" s="72" t="s">
        <v>127</v>
      </c>
      <c r="C12" s="9"/>
      <c r="D12" s="5"/>
      <c r="E12" s="9"/>
    </row>
    <row r="13" spans="1:5" ht="13.5">
      <c r="A13" s="25"/>
      <c r="B13" s="73" t="s">
        <v>128</v>
      </c>
      <c r="C13" s="9"/>
      <c r="D13" s="5"/>
      <c r="E13" s="9"/>
    </row>
    <row r="14" spans="1:5" ht="12.75">
      <c r="A14" s="26">
        <v>3000</v>
      </c>
      <c r="B14" s="83" t="s">
        <v>2</v>
      </c>
      <c r="C14" s="9"/>
      <c r="D14" s="5"/>
      <c r="E14" s="9"/>
    </row>
    <row r="15" spans="1:5" ht="12.75">
      <c r="A15" s="25"/>
      <c r="B15" s="10" t="s">
        <v>3</v>
      </c>
      <c r="C15" s="9"/>
      <c r="D15" s="5"/>
      <c r="E15" s="9"/>
    </row>
    <row r="16" spans="1:5" ht="12.75">
      <c r="A16" s="26">
        <v>3400</v>
      </c>
      <c r="B16" s="10" t="s">
        <v>47</v>
      </c>
      <c r="C16" s="9"/>
      <c r="D16" s="5"/>
      <c r="E16" s="9"/>
    </row>
    <row r="17" spans="1:5" ht="12.75">
      <c r="A17" s="26">
        <v>3412</v>
      </c>
      <c r="B17" s="10" t="s">
        <v>84</v>
      </c>
      <c r="C17" s="9"/>
      <c r="D17" s="5"/>
      <c r="E17" s="9"/>
    </row>
    <row r="18" spans="1:5" ht="12.75">
      <c r="A18" s="26"/>
      <c r="B18" s="10" t="s">
        <v>85</v>
      </c>
      <c r="C18" s="9"/>
      <c r="D18" s="5"/>
      <c r="E18" s="9"/>
    </row>
    <row r="19" spans="1:5" ht="12.75">
      <c r="A19" s="26"/>
      <c r="B19" s="84" t="s">
        <v>86</v>
      </c>
      <c r="C19" s="9"/>
      <c r="D19" s="5"/>
      <c r="E19" s="9"/>
    </row>
    <row r="20" spans="1:5" ht="12.75">
      <c r="A20" s="26"/>
      <c r="B20" s="84" t="s">
        <v>87</v>
      </c>
      <c r="C20" s="9"/>
      <c r="D20" s="5"/>
      <c r="E20" s="9"/>
    </row>
    <row r="21" spans="1:5" ht="6.75" customHeight="1">
      <c r="A21" s="26"/>
      <c r="B21" s="10"/>
      <c r="C21" s="9"/>
      <c r="D21" s="5"/>
      <c r="E21" s="9"/>
    </row>
    <row r="22" spans="1:5" ht="12.75">
      <c r="A22" s="26"/>
      <c r="B22" s="85" t="s">
        <v>50</v>
      </c>
      <c r="C22" s="9"/>
      <c r="D22" s="5"/>
      <c r="E22" s="9"/>
    </row>
    <row r="23" spans="1:8" ht="12.75">
      <c r="A23" s="26"/>
      <c r="B23" s="86" t="s">
        <v>188</v>
      </c>
      <c r="C23" s="9">
        <v>900</v>
      </c>
      <c r="D23" s="5"/>
      <c r="E23" s="9"/>
      <c r="F23" s="17"/>
      <c r="G23" s="17"/>
      <c r="H23" s="17"/>
    </row>
    <row r="24" spans="1:8" ht="12.75">
      <c r="A24" s="26"/>
      <c r="B24" s="86" t="s">
        <v>197</v>
      </c>
      <c r="C24" s="9"/>
      <c r="D24" s="5"/>
      <c r="E24" s="9">
        <v>500</v>
      </c>
      <c r="F24" s="17"/>
      <c r="G24" s="17"/>
      <c r="H24" s="17"/>
    </row>
    <row r="25" spans="1:8" ht="12.75">
      <c r="A25" s="26"/>
      <c r="B25" s="99" t="s">
        <v>189</v>
      </c>
      <c r="C25" s="9"/>
      <c r="D25" s="5"/>
      <c r="E25" s="9"/>
      <c r="F25" s="17"/>
      <c r="G25" s="17"/>
      <c r="H25" s="17"/>
    </row>
    <row r="26" spans="1:8" ht="12.75">
      <c r="A26" s="26"/>
      <c r="B26" s="86" t="s">
        <v>69</v>
      </c>
      <c r="C26" s="9">
        <v>2100</v>
      </c>
      <c r="D26" s="5"/>
      <c r="E26" s="9">
        <v>1800</v>
      </c>
      <c r="F26" s="17"/>
      <c r="G26" s="17"/>
      <c r="H26" s="17"/>
    </row>
    <row r="27" spans="1:8" ht="12.75">
      <c r="A27" s="26"/>
      <c r="B27" s="87" t="s">
        <v>187</v>
      </c>
      <c r="C27" s="9"/>
      <c r="D27" s="5"/>
      <c r="E27" s="9"/>
      <c r="F27" s="17"/>
      <c r="G27" s="17"/>
      <c r="H27" s="17"/>
    </row>
    <row r="28" spans="1:8" ht="12.75">
      <c r="A28" s="26"/>
      <c r="B28" s="86" t="s">
        <v>173</v>
      </c>
      <c r="C28" s="9">
        <v>1800</v>
      </c>
      <c r="D28" s="5"/>
      <c r="E28" s="9">
        <v>1800</v>
      </c>
      <c r="F28" s="17"/>
      <c r="G28" s="17"/>
      <c r="H28" s="17"/>
    </row>
    <row r="29" spans="1:8" ht="12.75">
      <c r="A29" s="26"/>
      <c r="B29" s="87" t="s">
        <v>186</v>
      </c>
      <c r="C29" s="9"/>
      <c r="D29" s="5"/>
      <c r="E29" s="9"/>
      <c r="F29" s="17"/>
      <c r="G29" s="17"/>
      <c r="H29" s="17"/>
    </row>
    <row r="30" spans="1:8" ht="12.75">
      <c r="A30" s="26"/>
      <c r="B30" s="86" t="s">
        <v>179</v>
      </c>
      <c r="C30" s="9">
        <v>900</v>
      </c>
      <c r="D30" s="5"/>
      <c r="E30" s="9"/>
      <c r="F30" s="17"/>
      <c r="G30" s="17"/>
      <c r="H30" s="17"/>
    </row>
    <row r="31" spans="1:8" ht="12.75">
      <c r="A31" s="26"/>
      <c r="B31" s="87" t="s">
        <v>181</v>
      </c>
      <c r="C31" s="9"/>
      <c r="D31" s="5"/>
      <c r="E31" s="9"/>
      <c r="F31" s="17"/>
      <c r="G31" s="17"/>
      <c r="H31" s="17"/>
    </row>
    <row r="32" spans="1:8" ht="12.75">
      <c r="A32" s="26"/>
      <c r="B32" s="86" t="s">
        <v>180</v>
      </c>
      <c r="C32" s="9">
        <v>1410</v>
      </c>
      <c r="D32" s="5"/>
      <c r="E32" s="9"/>
      <c r="F32" s="17"/>
      <c r="G32" s="17"/>
      <c r="H32" s="17"/>
    </row>
    <row r="33" spans="1:8" ht="12.75">
      <c r="A33" s="26"/>
      <c r="B33" s="10" t="s">
        <v>158</v>
      </c>
      <c r="C33" s="9"/>
      <c r="D33" s="5"/>
      <c r="E33" s="9"/>
      <c r="F33" s="17"/>
      <c r="G33" s="17"/>
      <c r="H33" s="17"/>
    </row>
    <row r="34" spans="1:8" ht="26.25">
      <c r="A34" s="26"/>
      <c r="B34" s="99" t="s">
        <v>182</v>
      </c>
      <c r="C34" s="9">
        <v>840</v>
      </c>
      <c r="D34" s="5"/>
      <c r="E34" s="9"/>
      <c r="F34" s="17"/>
      <c r="G34" s="17"/>
      <c r="H34" s="17"/>
    </row>
    <row r="35" spans="1:8" ht="39">
      <c r="A35" s="26"/>
      <c r="B35" s="98" t="s">
        <v>200</v>
      </c>
      <c r="C35" s="9"/>
      <c r="D35" s="5"/>
      <c r="E35" s="9">
        <v>1125</v>
      </c>
      <c r="F35" s="17"/>
      <c r="G35" s="17"/>
      <c r="H35" s="17"/>
    </row>
    <row r="36" spans="1:8" ht="12.75">
      <c r="A36" s="26"/>
      <c r="B36" s="100" t="s">
        <v>183</v>
      </c>
      <c r="C36" s="9"/>
      <c r="D36" s="5"/>
      <c r="E36" s="9"/>
      <c r="F36" s="17"/>
      <c r="G36" s="17"/>
      <c r="H36" s="17"/>
    </row>
    <row r="37" spans="1:8" ht="12.75">
      <c r="A37" s="26"/>
      <c r="B37" s="97" t="s">
        <v>184</v>
      </c>
      <c r="C37" s="9"/>
      <c r="D37" s="5"/>
      <c r="E37" s="9"/>
      <c r="F37" s="17"/>
      <c r="G37" s="17"/>
      <c r="H37" s="17"/>
    </row>
    <row r="38" spans="1:8" ht="12.75">
      <c r="A38" s="26"/>
      <c r="B38" s="97" t="s">
        <v>185</v>
      </c>
      <c r="C38" s="9"/>
      <c r="D38" s="5"/>
      <c r="E38" s="9"/>
      <c r="F38" s="17"/>
      <c r="G38" s="17"/>
      <c r="H38" s="17"/>
    </row>
    <row r="39" spans="1:8" ht="12.75">
      <c r="A39" s="26"/>
      <c r="B39" s="96" t="s">
        <v>142</v>
      </c>
      <c r="C39" s="9">
        <v>2432.51</v>
      </c>
      <c r="D39" s="5"/>
      <c r="E39" s="9">
        <v>2432.52</v>
      </c>
      <c r="F39" s="17"/>
      <c r="G39" s="17"/>
      <c r="H39" s="17"/>
    </row>
    <row r="40" spans="1:8" ht="12.75">
      <c r="A40" s="26"/>
      <c r="B40" s="97" t="s">
        <v>178</v>
      </c>
      <c r="C40" s="9"/>
      <c r="D40" s="5"/>
      <c r="E40" s="9"/>
      <c r="F40" s="17"/>
      <c r="G40" s="17"/>
      <c r="H40" s="17"/>
    </row>
    <row r="41" spans="1:8" ht="12.75">
      <c r="A41" s="26"/>
      <c r="B41" s="86" t="s">
        <v>198</v>
      </c>
      <c r="C41" s="9">
        <v>1500</v>
      </c>
      <c r="D41" s="56"/>
      <c r="E41" s="75">
        <v>0</v>
      </c>
      <c r="F41" s="17"/>
      <c r="G41" s="21"/>
      <c r="H41" s="17"/>
    </row>
    <row r="42" spans="1:8" ht="12.75">
      <c r="A42" s="26"/>
      <c r="B42" s="87" t="s">
        <v>159</v>
      </c>
      <c r="C42" s="9"/>
      <c r="D42" s="5"/>
      <c r="E42" s="9"/>
      <c r="F42" s="17"/>
      <c r="G42" s="17"/>
      <c r="H42" s="17"/>
    </row>
    <row r="43" spans="1:6" ht="12.75">
      <c r="A43" s="26"/>
      <c r="B43" s="88" t="s">
        <v>67</v>
      </c>
      <c r="C43" s="9">
        <v>16856.75</v>
      </c>
      <c r="D43" s="56"/>
      <c r="E43" s="9">
        <v>15589.14</v>
      </c>
      <c r="F43" s="17"/>
    </row>
    <row r="44" spans="1:6" ht="12.75">
      <c r="A44" s="26"/>
      <c r="B44" s="10" t="s">
        <v>199</v>
      </c>
      <c r="C44" s="9"/>
      <c r="D44" s="56"/>
      <c r="E44" s="9"/>
      <c r="F44" s="17"/>
    </row>
    <row r="45" spans="1:8" ht="12.75">
      <c r="A45" s="26"/>
      <c r="B45" s="10" t="s">
        <v>190</v>
      </c>
      <c r="C45" s="69"/>
      <c r="D45" s="5"/>
      <c r="E45" s="69"/>
      <c r="F45" s="17"/>
      <c r="G45" s="17"/>
      <c r="H45" s="17"/>
    </row>
    <row r="46" spans="1:8" ht="12.75">
      <c r="A46" s="26"/>
      <c r="B46" s="10" t="s">
        <v>191</v>
      </c>
      <c r="C46" s="70"/>
      <c r="D46" s="5"/>
      <c r="E46" s="70"/>
      <c r="F46" s="17"/>
      <c r="G46" s="17"/>
      <c r="H46" s="17"/>
    </row>
    <row r="47" spans="1:8" ht="12.75">
      <c r="A47" s="26"/>
      <c r="B47" s="78" t="s">
        <v>130</v>
      </c>
      <c r="C47" s="53">
        <f>SUM(C14:C46)</f>
        <v>28739.260000000002</v>
      </c>
      <c r="D47" s="67"/>
      <c r="E47" s="41">
        <f>SUM(E14:E46)</f>
        <v>23246.66</v>
      </c>
      <c r="F47" s="17"/>
      <c r="G47" s="17"/>
      <c r="H47" s="17"/>
    </row>
    <row r="48" spans="1:8" ht="12.75">
      <c r="A48" s="26">
        <v>3500</v>
      </c>
      <c r="B48" s="10" t="s">
        <v>4</v>
      </c>
      <c r="C48" s="9"/>
      <c r="D48" s="5"/>
      <c r="E48" s="9"/>
      <c r="F48" s="17"/>
      <c r="G48" s="17"/>
      <c r="H48" s="17"/>
    </row>
    <row r="49" spans="1:8" ht="12.75">
      <c r="A49" s="26"/>
      <c r="B49" s="10" t="s">
        <v>5</v>
      </c>
      <c r="C49" s="9"/>
      <c r="D49" s="5"/>
      <c r="E49" s="9"/>
      <c r="F49" s="17"/>
      <c r="G49" s="17"/>
      <c r="H49" s="17"/>
    </row>
    <row r="50" spans="1:8" ht="12.75">
      <c r="A50" s="26">
        <v>3510</v>
      </c>
      <c r="B50" s="10" t="s">
        <v>6</v>
      </c>
      <c r="C50" s="9"/>
      <c r="D50" s="5"/>
      <c r="E50" s="9"/>
      <c r="F50" s="17"/>
      <c r="G50" s="17"/>
      <c r="H50" s="17"/>
    </row>
    <row r="51" spans="1:8" ht="12.75">
      <c r="A51" s="26">
        <v>3511</v>
      </c>
      <c r="B51" s="10" t="s">
        <v>57</v>
      </c>
      <c r="C51" s="9">
        <v>10631.66</v>
      </c>
      <c r="D51" s="5"/>
      <c r="E51" s="9">
        <v>8600.17</v>
      </c>
      <c r="F51" s="17"/>
      <c r="G51" s="17"/>
      <c r="H51" s="17"/>
    </row>
    <row r="52" spans="1:5" ht="12.75">
      <c r="A52" s="26">
        <v>3514</v>
      </c>
      <c r="B52" s="10" t="s">
        <v>56</v>
      </c>
      <c r="C52" s="9">
        <v>0</v>
      </c>
      <c r="D52" s="5"/>
      <c r="E52" s="9">
        <v>0</v>
      </c>
    </row>
    <row r="53" spans="1:5" ht="12.75">
      <c r="A53" s="26"/>
      <c r="B53" s="78" t="s">
        <v>129</v>
      </c>
      <c r="C53" s="8">
        <f>SUM(C51:C52)</f>
        <v>10631.66</v>
      </c>
      <c r="D53" s="42"/>
      <c r="E53" s="8">
        <f>SUM(E51:E52)</f>
        <v>8600.17</v>
      </c>
    </row>
    <row r="54" spans="1:5" ht="12.75">
      <c r="A54" s="26">
        <v>4000</v>
      </c>
      <c r="B54" s="10" t="s">
        <v>82</v>
      </c>
      <c r="C54" s="9"/>
      <c r="D54" s="5"/>
      <c r="E54" s="9"/>
    </row>
    <row r="55" spans="1:5" ht="12.75">
      <c r="A55" s="26">
        <v>4120</v>
      </c>
      <c r="B55" s="10" t="s">
        <v>38</v>
      </c>
      <c r="C55" s="9"/>
      <c r="D55" s="5"/>
      <c r="E55" s="9"/>
    </row>
    <row r="56" spans="1:5" ht="12.75">
      <c r="A56" s="26">
        <v>4122</v>
      </c>
      <c r="B56" s="10" t="s">
        <v>39</v>
      </c>
      <c r="C56" s="9">
        <v>1000</v>
      </c>
      <c r="D56" s="5"/>
      <c r="E56" s="9">
        <v>0</v>
      </c>
    </row>
    <row r="57" spans="1:5" ht="12.75">
      <c r="A57" s="26">
        <v>4213</v>
      </c>
      <c r="B57" s="10" t="s">
        <v>40</v>
      </c>
      <c r="C57" s="9"/>
      <c r="D57" s="5"/>
      <c r="E57" s="9"/>
    </row>
    <row r="58" spans="1:5" ht="12.75">
      <c r="A58" s="26"/>
      <c r="B58" s="10" t="s">
        <v>48</v>
      </c>
      <c r="C58" s="9"/>
      <c r="D58" s="5"/>
      <c r="E58" s="9"/>
    </row>
    <row r="59" spans="1:5" ht="12.75">
      <c r="A59" s="26"/>
      <c r="B59" s="10" t="s">
        <v>49</v>
      </c>
      <c r="C59" s="9">
        <v>500</v>
      </c>
      <c r="D59" s="5"/>
      <c r="E59" s="9">
        <v>0</v>
      </c>
    </row>
    <row r="60" spans="1:5" ht="12.75">
      <c r="A60" s="26">
        <v>4214</v>
      </c>
      <c r="B60" s="10" t="s">
        <v>83</v>
      </c>
      <c r="C60" s="9">
        <v>1260</v>
      </c>
      <c r="D60" s="5"/>
      <c r="E60" s="9">
        <v>0</v>
      </c>
    </row>
    <row r="61" spans="1:5" ht="12.75">
      <c r="A61" s="26"/>
      <c r="B61" s="78" t="s">
        <v>131</v>
      </c>
      <c r="C61" s="41">
        <f>SUM(C55:C60)</f>
        <v>2760</v>
      </c>
      <c r="D61" s="42"/>
      <c r="E61" s="41">
        <v>0</v>
      </c>
    </row>
    <row r="62" spans="1:5" ht="12.75">
      <c r="A62" s="26">
        <v>5200</v>
      </c>
      <c r="B62" s="10" t="s">
        <v>41</v>
      </c>
      <c r="C62" s="9"/>
      <c r="D62" s="5"/>
      <c r="E62" s="9"/>
    </row>
    <row r="63" spans="1:5" ht="12.75">
      <c r="A63" s="26">
        <v>5291</v>
      </c>
      <c r="B63" s="10" t="s">
        <v>42</v>
      </c>
      <c r="C63" s="9">
        <v>1600</v>
      </c>
      <c r="D63" s="5"/>
      <c r="E63" s="9">
        <v>836.8</v>
      </c>
    </row>
    <row r="64" spans="1:5" ht="12.75">
      <c r="A64" s="26"/>
      <c r="B64" s="78" t="s">
        <v>132</v>
      </c>
      <c r="C64" s="41">
        <f>SUM(C63)</f>
        <v>1600</v>
      </c>
      <c r="D64" s="42"/>
      <c r="E64" s="41">
        <f>SUM(E63)</f>
        <v>836.8</v>
      </c>
    </row>
    <row r="65" spans="1:5" ht="12.75">
      <c r="A65" s="26">
        <v>5500</v>
      </c>
      <c r="B65" s="10" t="s">
        <v>62</v>
      </c>
      <c r="C65" s="43"/>
      <c r="D65" s="42"/>
      <c r="E65" s="43"/>
    </row>
    <row r="66" spans="1:5" ht="12.75">
      <c r="A66" s="26">
        <v>5511</v>
      </c>
      <c r="B66" s="10" t="s">
        <v>63</v>
      </c>
      <c r="C66" s="9">
        <v>3100</v>
      </c>
      <c r="D66" s="42"/>
      <c r="E66" s="9">
        <v>0</v>
      </c>
    </row>
    <row r="67" spans="1:5" ht="12.75">
      <c r="A67" s="26">
        <v>5519</v>
      </c>
      <c r="B67" s="10" t="s">
        <v>81</v>
      </c>
      <c r="C67" s="9"/>
      <c r="D67" s="42"/>
      <c r="E67" s="9"/>
    </row>
    <row r="68" spans="1:5" ht="12.75">
      <c r="A68" s="26"/>
      <c r="B68" s="78" t="s">
        <v>133</v>
      </c>
      <c r="C68" s="41">
        <f>SUM(C66:C67)</f>
        <v>3100</v>
      </c>
      <c r="D68" s="44"/>
      <c r="E68" s="41">
        <v>0</v>
      </c>
    </row>
    <row r="69" spans="1:5" ht="12.75">
      <c r="A69" s="26"/>
      <c r="B69" s="76"/>
      <c r="C69" s="46"/>
      <c r="D69" s="42"/>
      <c r="E69" s="46"/>
    </row>
    <row r="70" spans="1:5" ht="12.75">
      <c r="A70" s="26">
        <v>5600</v>
      </c>
      <c r="B70" s="10" t="s">
        <v>51</v>
      </c>
      <c r="C70" s="54"/>
      <c r="D70" s="42"/>
      <c r="E70" s="43"/>
    </row>
    <row r="71" spans="1:5" ht="12.75">
      <c r="A71" s="26">
        <v>5610</v>
      </c>
      <c r="B71" s="10" t="s">
        <v>135</v>
      </c>
      <c r="C71" s="54"/>
      <c r="D71" s="42"/>
      <c r="E71" s="43"/>
    </row>
    <row r="72" spans="1:7" ht="12.75">
      <c r="A72" s="26">
        <v>5612</v>
      </c>
      <c r="B72" s="10" t="s">
        <v>61</v>
      </c>
      <c r="C72" s="75">
        <v>2600</v>
      </c>
      <c r="D72" s="42"/>
      <c r="E72" s="9">
        <v>1178.95</v>
      </c>
      <c r="G72" s="17"/>
    </row>
    <row r="73" spans="1:7" ht="12.75">
      <c r="A73" s="26"/>
      <c r="B73" s="10" t="s">
        <v>193</v>
      </c>
      <c r="C73" s="75"/>
      <c r="D73" s="42"/>
      <c r="E73" s="9"/>
      <c r="G73" s="17"/>
    </row>
    <row r="74" spans="1:7" ht="12.75">
      <c r="A74" s="26"/>
      <c r="B74" s="10" t="s">
        <v>192</v>
      </c>
      <c r="C74" s="75"/>
      <c r="D74" s="42"/>
      <c r="E74" s="9"/>
      <c r="G74" s="17"/>
    </row>
    <row r="75" spans="1:7" ht="12.75">
      <c r="A75" s="26"/>
      <c r="B75" s="10" t="s">
        <v>194</v>
      </c>
      <c r="C75" s="75"/>
      <c r="D75" s="42"/>
      <c r="E75" s="9"/>
      <c r="G75" s="17"/>
    </row>
    <row r="76" spans="1:7" ht="12.75">
      <c r="A76" s="26"/>
      <c r="B76" s="10" t="s">
        <v>195</v>
      </c>
      <c r="C76" s="75"/>
      <c r="D76" s="42"/>
      <c r="E76" s="9"/>
      <c r="G76" s="17"/>
    </row>
    <row r="77" spans="1:7" ht="12.75">
      <c r="A77" s="26"/>
      <c r="B77" s="10" t="s">
        <v>196</v>
      </c>
      <c r="C77" s="75"/>
      <c r="D77" s="42"/>
      <c r="E77" s="9"/>
      <c r="G77" s="17"/>
    </row>
    <row r="78" spans="1:7" ht="12.75">
      <c r="A78" s="26">
        <v>5688</v>
      </c>
      <c r="B78" s="10" t="s">
        <v>64</v>
      </c>
      <c r="C78" s="75"/>
      <c r="D78" s="42"/>
      <c r="E78" s="9"/>
      <c r="G78" s="17"/>
    </row>
    <row r="79" spans="1:7" ht="12.75">
      <c r="A79" s="26"/>
      <c r="B79" s="10" t="s">
        <v>65</v>
      </c>
      <c r="C79" s="75"/>
      <c r="D79" s="42"/>
      <c r="E79" s="9"/>
      <c r="G79" s="17"/>
    </row>
    <row r="80" spans="1:7" ht="12.75">
      <c r="A80" s="26">
        <v>5689</v>
      </c>
      <c r="B80" s="10" t="s">
        <v>52</v>
      </c>
      <c r="C80" s="75">
        <v>1000</v>
      </c>
      <c r="D80" s="47"/>
      <c r="E80" s="75">
        <v>5.2</v>
      </c>
      <c r="G80" s="17"/>
    </row>
    <row r="81" spans="1:7" ht="12.75">
      <c r="A81" s="26"/>
      <c r="B81" s="78" t="s">
        <v>134</v>
      </c>
      <c r="C81" s="41">
        <f>SUM(C71:C80)</f>
        <v>3600</v>
      </c>
      <c r="D81" s="44"/>
      <c r="E81" s="53">
        <f>SUM(E69:E80)</f>
        <v>1184.15</v>
      </c>
      <c r="G81" s="17"/>
    </row>
    <row r="82" spans="1:7" ht="12.75">
      <c r="A82" s="26"/>
      <c r="B82" s="79" t="s">
        <v>171</v>
      </c>
      <c r="C82" s="41">
        <f>SUM(C81+C68+C64+C61+C53+C47)</f>
        <v>50430.92</v>
      </c>
      <c r="D82" s="44"/>
      <c r="E82" s="53">
        <f>SUM(E81+E68+E64+E61+E53+E47)</f>
        <v>33867.78</v>
      </c>
      <c r="G82" s="17"/>
    </row>
    <row r="83" spans="1:7" ht="12.75">
      <c r="A83" s="26"/>
      <c r="B83" s="78"/>
      <c r="C83" s="43"/>
      <c r="D83" s="47"/>
      <c r="E83" s="54"/>
      <c r="G83" s="17"/>
    </row>
    <row r="84" spans="1:7" ht="12.75">
      <c r="A84" s="26"/>
      <c r="B84" s="79" t="s">
        <v>169</v>
      </c>
      <c r="C84" s="43"/>
      <c r="D84" s="47"/>
      <c r="E84" s="54"/>
      <c r="G84" s="17"/>
    </row>
    <row r="85" spans="1:7" ht="12.75">
      <c r="A85" s="26"/>
      <c r="B85" s="79" t="s">
        <v>170</v>
      </c>
      <c r="C85" s="43"/>
      <c r="D85" s="47"/>
      <c r="E85" s="54"/>
      <c r="G85" s="17"/>
    </row>
    <row r="86" spans="1:7" ht="12.75">
      <c r="A86" s="26">
        <v>6000</v>
      </c>
      <c r="B86" s="10" t="s">
        <v>58</v>
      </c>
      <c r="C86" s="43"/>
      <c r="D86" s="47"/>
      <c r="E86" s="54"/>
      <c r="G86" s="17"/>
    </row>
    <row r="87" spans="1:5" ht="12.75">
      <c r="A87" s="26">
        <v>6440</v>
      </c>
      <c r="B87" s="10" t="s">
        <v>55</v>
      </c>
      <c r="C87" s="43"/>
      <c r="D87" s="47"/>
      <c r="E87" s="54"/>
    </row>
    <row r="88" spans="1:5" ht="12.75">
      <c r="A88" s="26">
        <v>6441</v>
      </c>
      <c r="B88" s="10" t="s">
        <v>59</v>
      </c>
      <c r="C88" s="43"/>
      <c r="D88" s="47"/>
      <c r="E88" s="43"/>
    </row>
    <row r="89" spans="1:5" ht="12.75">
      <c r="A89" s="26"/>
      <c r="B89" s="10" t="s">
        <v>60</v>
      </c>
      <c r="C89" s="39">
        <v>1000</v>
      </c>
      <c r="D89" s="47"/>
      <c r="E89" s="39">
        <v>0</v>
      </c>
    </row>
    <row r="90" spans="1:5" ht="12.75">
      <c r="A90" s="26"/>
      <c r="B90" s="78" t="s">
        <v>92</v>
      </c>
      <c r="C90" s="41">
        <v>1000</v>
      </c>
      <c r="D90" s="94"/>
      <c r="E90" s="41">
        <v>0</v>
      </c>
    </row>
    <row r="91" spans="1:5" ht="12.75">
      <c r="A91" s="26">
        <v>8000</v>
      </c>
      <c r="B91" s="10" t="s">
        <v>53</v>
      </c>
      <c r="C91" s="43"/>
      <c r="D91" s="42"/>
      <c r="E91" s="43"/>
    </row>
    <row r="92" spans="1:5" ht="12.75">
      <c r="A92" s="26">
        <v>8400</v>
      </c>
      <c r="B92" s="10" t="s">
        <v>54</v>
      </c>
      <c r="C92" s="43"/>
      <c r="D92" s="42"/>
      <c r="E92" s="43"/>
    </row>
    <row r="93" spans="1:5" ht="12.75">
      <c r="A93" s="26">
        <v>8440</v>
      </c>
      <c r="B93" s="10" t="s">
        <v>55</v>
      </c>
      <c r="C93" s="54"/>
      <c r="D93" s="42"/>
      <c r="E93" s="43"/>
    </row>
    <row r="94" spans="1:6" ht="12.75">
      <c r="A94" s="26">
        <v>8441</v>
      </c>
      <c r="B94" s="10" t="s">
        <v>73</v>
      </c>
      <c r="C94" s="43"/>
      <c r="D94" s="42"/>
      <c r="E94" s="43"/>
      <c r="F94" s="17"/>
    </row>
    <row r="95" spans="1:5" ht="12.75">
      <c r="A95" s="26"/>
      <c r="B95" s="10" t="s">
        <v>145</v>
      </c>
      <c r="C95" s="9">
        <v>8098.12</v>
      </c>
      <c r="D95" s="42"/>
      <c r="E95" s="9"/>
    </row>
    <row r="96" spans="1:5" ht="12.75">
      <c r="A96" s="26"/>
      <c r="B96" s="10" t="s">
        <v>160</v>
      </c>
      <c r="C96" s="9"/>
      <c r="D96" s="42"/>
      <c r="E96" s="9">
        <v>240</v>
      </c>
    </row>
    <row r="97" spans="1:5" ht="12.75">
      <c r="A97" s="26"/>
      <c r="B97" s="10" t="s">
        <v>161</v>
      </c>
      <c r="C97" s="9"/>
      <c r="D97" s="42"/>
      <c r="E97" s="9">
        <v>1383.98</v>
      </c>
    </row>
    <row r="98" spans="1:5" ht="12.75">
      <c r="A98" s="26"/>
      <c r="B98" s="10" t="s">
        <v>162</v>
      </c>
      <c r="C98" s="9"/>
      <c r="D98" s="42"/>
      <c r="E98" s="9">
        <v>0</v>
      </c>
    </row>
    <row r="99" spans="1:7" ht="12.75">
      <c r="A99" s="26"/>
      <c r="B99" s="10" t="s">
        <v>163</v>
      </c>
      <c r="C99" s="9"/>
      <c r="D99" s="42"/>
      <c r="E99" s="9">
        <v>250</v>
      </c>
      <c r="G99" s="17"/>
    </row>
    <row r="100" spans="1:6" ht="12.75">
      <c r="A100" s="26"/>
      <c r="B100" s="10" t="s">
        <v>164</v>
      </c>
      <c r="C100" s="9"/>
      <c r="D100" s="42"/>
      <c r="E100" s="9">
        <v>540</v>
      </c>
      <c r="F100" s="17"/>
    </row>
    <row r="101" spans="1:5" ht="12.75">
      <c r="A101" s="26">
        <v>8600</v>
      </c>
      <c r="B101" s="10" t="s">
        <v>52</v>
      </c>
      <c r="C101" s="9"/>
      <c r="D101" s="42"/>
      <c r="E101" s="9"/>
    </row>
    <row r="102" spans="1:5" ht="14.25" customHeight="1">
      <c r="A102" s="27">
        <v>8629</v>
      </c>
      <c r="B102" s="89" t="s">
        <v>74</v>
      </c>
      <c r="C102" s="49">
        <v>292</v>
      </c>
      <c r="D102" s="23"/>
      <c r="E102" s="49">
        <v>49.82</v>
      </c>
    </row>
    <row r="103" spans="1:6" ht="12.75">
      <c r="A103" s="26"/>
      <c r="B103" s="78" t="s">
        <v>89</v>
      </c>
      <c r="C103" s="41">
        <f>SUM(C94:C102)</f>
        <v>8390.119999999999</v>
      </c>
      <c r="D103" s="44"/>
      <c r="E103" s="41">
        <f>SUM(E95:E102)</f>
        <v>2463.8</v>
      </c>
      <c r="F103" s="17"/>
    </row>
    <row r="104" spans="1:6" ht="12.75">
      <c r="A104" s="26"/>
      <c r="B104" s="79" t="s">
        <v>167</v>
      </c>
      <c r="C104" s="41">
        <f>SUM(C103)</f>
        <v>8390.119999999999</v>
      </c>
      <c r="D104" s="44"/>
      <c r="E104" s="41">
        <f>SUM(E103)</f>
        <v>2463.8</v>
      </c>
      <c r="F104" s="17"/>
    </row>
    <row r="105" spans="1:6" ht="12.75">
      <c r="A105" s="26"/>
      <c r="B105" s="79" t="s">
        <v>168</v>
      </c>
      <c r="C105" s="50">
        <f>C104+C90+C82</f>
        <v>59821.03999999999</v>
      </c>
      <c r="D105" s="47"/>
      <c r="E105" s="50">
        <f>SUM(E104+E82)</f>
        <v>36331.58</v>
      </c>
      <c r="F105" s="17"/>
    </row>
    <row r="106" spans="1:6" ht="12.75">
      <c r="A106" s="26"/>
      <c r="B106" s="78" t="s">
        <v>88</v>
      </c>
      <c r="C106" s="51">
        <f>SUM(C105)</f>
        <v>59821.03999999999</v>
      </c>
      <c r="D106" s="5"/>
      <c r="E106" s="51">
        <f>SUM(E105)</f>
        <v>36331.58</v>
      </c>
      <c r="F106" s="17"/>
    </row>
    <row r="107" spans="1:6" ht="12.75">
      <c r="A107" s="26"/>
      <c r="B107" s="78" t="s">
        <v>90</v>
      </c>
      <c r="C107" s="52">
        <v>761196.05</v>
      </c>
      <c r="D107" s="5"/>
      <c r="E107" s="52">
        <v>765199.89</v>
      </c>
      <c r="F107" s="17"/>
    </row>
    <row r="108" spans="1:6" ht="12.75">
      <c r="A108" s="26"/>
      <c r="B108" s="78" t="s">
        <v>91</v>
      </c>
      <c r="C108" s="53">
        <f>SUM(C106:C107)</f>
        <v>821017.0900000001</v>
      </c>
      <c r="D108" s="42"/>
      <c r="E108" s="53">
        <f>SUM(E106:E107)</f>
        <v>801531.47</v>
      </c>
      <c r="F108" s="17"/>
    </row>
    <row r="109" spans="1:6" ht="12.75">
      <c r="A109" s="26"/>
      <c r="B109" s="31"/>
      <c r="C109" s="54"/>
      <c r="D109" s="5"/>
      <c r="E109" s="54"/>
      <c r="F109" s="17"/>
    </row>
    <row r="110" spans="1:6" ht="13.5">
      <c r="A110" s="26"/>
      <c r="B110" s="34" t="s">
        <v>8</v>
      </c>
      <c r="C110" s="54"/>
      <c r="D110" s="5"/>
      <c r="E110" s="54"/>
      <c r="F110" s="17"/>
    </row>
    <row r="111" spans="1:5" ht="13.5">
      <c r="A111" s="26"/>
      <c r="B111" s="35" t="s">
        <v>9</v>
      </c>
      <c r="C111" s="54"/>
      <c r="D111" s="5"/>
      <c r="E111" s="54"/>
    </row>
    <row r="112" spans="1:5" ht="13.5">
      <c r="A112" s="26"/>
      <c r="B112" s="36" t="s">
        <v>10</v>
      </c>
      <c r="C112" s="9"/>
      <c r="D112" s="5"/>
      <c r="E112" s="9"/>
    </row>
    <row r="113" spans="1:5" ht="12.75">
      <c r="A113" s="26" t="s">
        <v>97</v>
      </c>
      <c r="B113" s="80" t="s">
        <v>35</v>
      </c>
      <c r="C113" s="9"/>
      <c r="D113" s="5"/>
      <c r="E113" s="9"/>
    </row>
    <row r="114" spans="1:5" ht="12.75">
      <c r="A114" s="26" t="s">
        <v>98</v>
      </c>
      <c r="B114" s="80" t="s">
        <v>136</v>
      </c>
      <c r="C114" s="9"/>
      <c r="D114" s="5"/>
      <c r="E114" s="9"/>
    </row>
    <row r="115" spans="1:5" ht="12.75">
      <c r="A115" s="26" t="s">
        <v>99</v>
      </c>
      <c r="B115" s="80" t="s">
        <v>36</v>
      </c>
      <c r="C115" s="9"/>
      <c r="D115" s="5"/>
      <c r="E115" s="9"/>
    </row>
    <row r="116" spans="1:5" ht="12.75">
      <c r="A116" s="26"/>
      <c r="B116" s="80" t="s">
        <v>37</v>
      </c>
      <c r="C116" s="9">
        <v>300</v>
      </c>
      <c r="D116" s="5"/>
      <c r="E116" s="9">
        <v>0</v>
      </c>
    </row>
    <row r="117" spans="1:5" ht="12.75">
      <c r="A117" s="26"/>
      <c r="B117" s="78" t="s">
        <v>125</v>
      </c>
      <c r="C117" s="41">
        <f>SUM(C116)</f>
        <v>300</v>
      </c>
      <c r="D117" s="45"/>
      <c r="E117" s="41">
        <v>0</v>
      </c>
    </row>
    <row r="118" spans="1:5" ht="12.75">
      <c r="A118" s="26"/>
      <c r="B118" s="81"/>
      <c r="C118" s="82"/>
      <c r="D118" s="56"/>
      <c r="E118" s="82"/>
    </row>
    <row r="119" spans="1:5" ht="12.75">
      <c r="A119" s="26" t="s">
        <v>100</v>
      </c>
      <c r="B119" s="10" t="s">
        <v>137</v>
      </c>
      <c r="C119" s="75"/>
      <c r="D119" s="56"/>
      <c r="E119" s="75"/>
    </row>
    <row r="120" spans="1:5" ht="12.75">
      <c r="A120" s="26" t="s">
        <v>101</v>
      </c>
      <c r="B120" s="10" t="s">
        <v>11</v>
      </c>
      <c r="C120" s="9"/>
      <c r="D120" s="56"/>
      <c r="E120" s="75"/>
    </row>
    <row r="121" spans="1:5" ht="12.75">
      <c r="A121" s="26"/>
      <c r="B121" s="10" t="s">
        <v>12</v>
      </c>
      <c r="C121" s="9"/>
      <c r="D121" s="56"/>
      <c r="E121" s="75"/>
    </row>
    <row r="122" spans="1:5" ht="12.75">
      <c r="A122" s="26"/>
      <c r="B122" s="10" t="s">
        <v>13</v>
      </c>
      <c r="C122" s="9">
        <v>5000</v>
      </c>
      <c r="D122" s="56"/>
      <c r="E122" s="75">
        <v>184.76</v>
      </c>
    </row>
    <row r="123" spans="1:5" ht="12.75">
      <c r="A123" s="26" t="s">
        <v>102</v>
      </c>
      <c r="B123" s="10" t="s">
        <v>146</v>
      </c>
      <c r="C123" s="9"/>
      <c r="D123" s="22"/>
      <c r="E123" s="75"/>
    </row>
    <row r="124" spans="1:5" ht="12.75">
      <c r="A124" s="26"/>
      <c r="B124" s="10" t="s">
        <v>147</v>
      </c>
      <c r="C124" s="9">
        <v>5000</v>
      </c>
      <c r="D124" s="22">
        <v>1000</v>
      </c>
      <c r="E124" s="75">
        <v>0</v>
      </c>
    </row>
    <row r="125" spans="1:5" ht="12.75">
      <c r="A125" s="26" t="s">
        <v>103</v>
      </c>
      <c r="B125" s="10" t="s">
        <v>14</v>
      </c>
      <c r="C125" s="9"/>
      <c r="D125" s="56"/>
      <c r="E125" s="75"/>
    </row>
    <row r="126" spans="1:5" ht="12.75">
      <c r="A126" s="26"/>
      <c r="B126" s="10" t="s">
        <v>138</v>
      </c>
      <c r="C126" s="9">
        <v>4000</v>
      </c>
      <c r="D126" s="56"/>
      <c r="E126" s="75">
        <v>38.75</v>
      </c>
    </row>
    <row r="127" spans="1:5" ht="12.75">
      <c r="A127" s="26" t="s">
        <v>104</v>
      </c>
      <c r="B127" s="10" t="s">
        <v>34</v>
      </c>
      <c r="C127" s="9">
        <v>1000</v>
      </c>
      <c r="D127" s="56"/>
      <c r="E127" s="75">
        <v>0</v>
      </c>
    </row>
    <row r="128" spans="1:5" ht="12.75">
      <c r="A128" s="26"/>
      <c r="B128" s="78" t="s">
        <v>124</v>
      </c>
      <c r="C128" s="41">
        <f>SUM(C121:C127)</f>
        <v>15000</v>
      </c>
      <c r="D128" s="94"/>
      <c r="E128" s="41">
        <f>SUM(E120:E127)</f>
        <v>223.51</v>
      </c>
    </row>
    <row r="129" spans="1:5" ht="12.75">
      <c r="A129" s="26"/>
      <c r="B129" s="10"/>
      <c r="C129" s="54"/>
      <c r="D129" s="56"/>
      <c r="E129" s="54"/>
    </row>
    <row r="130" spans="1:5" ht="12.75">
      <c r="A130" s="26" t="s">
        <v>105</v>
      </c>
      <c r="B130" s="93" t="s">
        <v>15</v>
      </c>
      <c r="C130" s="75"/>
      <c r="D130" s="56"/>
      <c r="E130" s="75"/>
    </row>
    <row r="131" spans="1:5" ht="12.75">
      <c r="A131" s="26" t="s">
        <v>106</v>
      </c>
      <c r="B131" s="10" t="s">
        <v>26</v>
      </c>
      <c r="C131" s="75"/>
      <c r="D131" s="56"/>
      <c r="E131" s="75"/>
    </row>
    <row r="132" spans="1:5" ht="12.75">
      <c r="A132" s="26" t="s">
        <v>107</v>
      </c>
      <c r="B132" s="10" t="s">
        <v>139</v>
      </c>
      <c r="C132" s="75">
        <v>0</v>
      </c>
      <c r="D132" s="56"/>
      <c r="E132" s="75">
        <v>0</v>
      </c>
    </row>
    <row r="133" spans="1:5" ht="12.75">
      <c r="A133" s="26" t="s">
        <v>108</v>
      </c>
      <c r="B133" s="10" t="s">
        <v>16</v>
      </c>
      <c r="C133" s="75"/>
      <c r="D133" s="56"/>
      <c r="E133" s="75"/>
    </row>
    <row r="134" spans="1:5" ht="12.75">
      <c r="A134" s="26" t="s">
        <v>109</v>
      </c>
      <c r="B134" s="10" t="s">
        <v>17</v>
      </c>
      <c r="C134" s="9">
        <v>200</v>
      </c>
      <c r="D134" s="5"/>
      <c r="E134" s="9">
        <v>54.31</v>
      </c>
    </row>
    <row r="135" spans="1:5" ht="12.75">
      <c r="A135" s="26" t="s">
        <v>110</v>
      </c>
      <c r="B135" s="10" t="s">
        <v>66</v>
      </c>
      <c r="C135" s="9">
        <v>7000</v>
      </c>
      <c r="D135" s="5"/>
      <c r="E135" s="9">
        <v>197.5</v>
      </c>
    </row>
    <row r="136" spans="1:5" ht="12.75">
      <c r="A136" s="26" t="s">
        <v>111</v>
      </c>
      <c r="B136" s="10" t="s">
        <v>32</v>
      </c>
      <c r="C136" s="9"/>
      <c r="D136" s="5"/>
      <c r="E136" s="9"/>
    </row>
    <row r="137" spans="1:5" ht="12.75">
      <c r="A137" s="26"/>
      <c r="B137" s="10" t="s">
        <v>33</v>
      </c>
      <c r="C137" s="9">
        <v>1000</v>
      </c>
      <c r="D137" s="5"/>
      <c r="E137" s="9">
        <v>0</v>
      </c>
    </row>
    <row r="138" spans="1:5" ht="12.75">
      <c r="A138" s="26" t="s">
        <v>112</v>
      </c>
      <c r="B138" s="10" t="s">
        <v>25</v>
      </c>
      <c r="C138" s="9">
        <v>1000</v>
      </c>
      <c r="D138" s="5"/>
      <c r="E138" s="9">
        <v>86.8</v>
      </c>
    </row>
    <row r="139" spans="1:5" ht="12.75">
      <c r="A139" s="26" t="s">
        <v>113</v>
      </c>
      <c r="B139" s="10" t="s">
        <v>18</v>
      </c>
      <c r="C139" s="9">
        <v>500</v>
      </c>
      <c r="D139" s="5"/>
      <c r="E139" s="9">
        <v>0</v>
      </c>
    </row>
    <row r="140" spans="1:5" ht="12.75">
      <c r="A140" s="26" t="s">
        <v>114</v>
      </c>
      <c r="B140" s="10" t="s">
        <v>68</v>
      </c>
      <c r="C140" s="39">
        <v>126.07</v>
      </c>
      <c r="D140" s="56"/>
      <c r="E140" s="39">
        <v>0</v>
      </c>
    </row>
    <row r="141" spans="1:5" ht="12.75">
      <c r="A141" s="26"/>
      <c r="B141" s="78" t="s">
        <v>123</v>
      </c>
      <c r="C141" s="48">
        <f>SUM(C130:C140)</f>
        <v>9826.07</v>
      </c>
      <c r="D141" s="42"/>
      <c r="E141" s="48">
        <f>SUM(E129:E140)</f>
        <v>338.61</v>
      </c>
    </row>
    <row r="142" spans="1:5" ht="12.75">
      <c r="A142" s="26"/>
      <c r="B142" s="81"/>
      <c r="C142" s="55"/>
      <c r="D142" s="5"/>
      <c r="E142" s="55"/>
    </row>
    <row r="143" spans="1:5" ht="12.75">
      <c r="A143" s="26" t="s">
        <v>115</v>
      </c>
      <c r="B143" s="10" t="s">
        <v>140</v>
      </c>
      <c r="C143" s="9"/>
      <c r="D143" s="5"/>
      <c r="E143" s="9"/>
    </row>
    <row r="144" spans="1:5" ht="12.75">
      <c r="A144" s="26" t="s">
        <v>116</v>
      </c>
      <c r="B144" s="10" t="s">
        <v>31</v>
      </c>
      <c r="C144" s="9"/>
      <c r="D144" s="5"/>
      <c r="E144" s="9"/>
    </row>
    <row r="145" spans="1:5" ht="12.75">
      <c r="A145" s="26" t="s">
        <v>117</v>
      </c>
      <c r="B145" s="10" t="s">
        <v>148</v>
      </c>
      <c r="C145" s="9">
        <v>20000</v>
      </c>
      <c r="D145" s="5"/>
      <c r="E145" s="9">
        <v>9977.27</v>
      </c>
    </row>
    <row r="146" spans="1:5" ht="12.75">
      <c r="A146" s="26" t="s">
        <v>118</v>
      </c>
      <c r="B146" s="10" t="s">
        <v>70</v>
      </c>
      <c r="C146" s="9">
        <v>2000</v>
      </c>
      <c r="D146" s="5"/>
      <c r="E146" s="9">
        <v>0</v>
      </c>
    </row>
    <row r="147" spans="1:5" ht="12.75">
      <c r="A147" s="26"/>
      <c r="B147" s="78" t="s">
        <v>122</v>
      </c>
      <c r="C147" s="41">
        <f>SUM(C145:C146)</f>
        <v>22000</v>
      </c>
      <c r="D147" s="42"/>
      <c r="E147" s="41">
        <f>SUM(E145:E146)</f>
        <v>9977.27</v>
      </c>
    </row>
    <row r="148" spans="1:5" ht="12.75">
      <c r="A148" s="26"/>
      <c r="B148" s="10"/>
      <c r="C148" s="55"/>
      <c r="D148" s="5"/>
      <c r="E148" s="55"/>
    </row>
    <row r="149" spans="1:5" ht="12.75">
      <c r="A149" s="26">
        <v>2000</v>
      </c>
      <c r="B149" s="10" t="s">
        <v>157</v>
      </c>
      <c r="C149" s="9"/>
      <c r="D149" s="5"/>
      <c r="E149" s="9"/>
    </row>
    <row r="150" spans="1:5" ht="12.75">
      <c r="A150" s="26" t="s">
        <v>151</v>
      </c>
      <c r="B150" s="10" t="s">
        <v>152</v>
      </c>
      <c r="C150" s="9"/>
      <c r="D150" s="5"/>
      <c r="E150" s="9"/>
    </row>
    <row r="151" spans="1:5" ht="12.75">
      <c r="A151" s="26"/>
      <c r="B151" s="10" t="s">
        <v>153</v>
      </c>
      <c r="C151" s="9"/>
      <c r="D151" s="5"/>
      <c r="E151" s="9"/>
    </row>
    <row r="152" spans="1:5" ht="12.75">
      <c r="A152" s="91">
        <v>2670</v>
      </c>
      <c r="B152" s="10" t="s">
        <v>19</v>
      </c>
      <c r="C152" s="9"/>
      <c r="D152" s="5"/>
      <c r="E152" s="9"/>
    </row>
    <row r="153" spans="1:5" ht="12.75">
      <c r="A153" s="91">
        <v>2675</v>
      </c>
      <c r="B153" s="10" t="s">
        <v>155</v>
      </c>
      <c r="C153" s="9">
        <v>10000</v>
      </c>
      <c r="D153" s="5"/>
      <c r="E153" s="9">
        <v>4800</v>
      </c>
    </row>
    <row r="154" spans="1:5" ht="12.75">
      <c r="A154" s="91">
        <v>2676</v>
      </c>
      <c r="B154" s="10" t="s">
        <v>156</v>
      </c>
      <c r="C154" s="9">
        <v>28000</v>
      </c>
      <c r="D154" s="5"/>
      <c r="E154" s="9">
        <v>0</v>
      </c>
    </row>
    <row r="155" spans="1:5" ht="12.75">
      <c r="A155" s="26"/>
      <c r="B155" s="78" t="s">
        <v>121</v>
      </c>
      <c r="C155" s="41">
        <f>SUM(C153:C154)</f>
        <v>38000</v>
      </c>
      <c r="D155" s="5"/>
      <c r="E155" s="41">
        <f>SUM(E153:E154)</f>
        <v>4800</v>
      </c>
    </row>
    <row r="156" spans="1:5" ht="12.75">
      <c r="A156" s="26"/>
      <c r="B156" s="90"/>
      <c r="C156" s="55"/>
      <c r="D156" s="5"/>
      <c r="E156" s="55"/>
    </row>
    <row r="157" spans="1:5" ht="12.75">
      <c r="A157" s="26">
        <v>3100</v>
      </c>
      <c r="B157" s="80" t="s">
        <v>172</v>
      </c>
      <c r="C157" s="9"/>
      <c r="D157" s="5"/>
      <c r="E157" s="9"/>
    </row>
    <row r="158" spans="1:5" ht="12.75">
      <c r="A158" s="26">
        <v>3190</v>
      </c>
      <c r="B158" s="80" t="s">
        <v>30</v>
      </c>
      <c r="C158" s="9"/>
      <c r="D158" s="5"/>
      <c r="E158" s="9"/>
    </row>
    <row r="159" spans="1:5" ht="12.75">
      <c r="A159" s="26">
        <v>3192</v>
      </c>
      <c r="B159" s="80" t="s">
        <v>44</v>
      </c>
      <c r="C159" s="9">
        <v>1260</v>
      </c>
      <c r="D159" s="56"/>
      <c r="E159" s="9">
        <v>675</v>
      </c>
    </row>
    <row r="160" spans="1:5" ht="12.75">
      <c r="A160" s="26"/>
      <c r="B160" s="92" t="s">
        <v>120</v>
      </c>
      <c r="C160" s="41">
        <f>SUM(C159)</f>
        <v>1260</v>
      </c>
      <c r="D160" s="67"/>
      <c r="E160" s="41">
        <f>SUM(E159)</f>
        <v>675</v>
      </c>
    </row>
    <row r="161" spans="1:5" ht="12.75">
      <c r="A161" s="26"/>
      <c r="B161" s="90"/>
      <c r="C161" s="82"/>
      <c r="D161" s="56"/>
      <c r="E161" s="57"/>
    </row>
    <row r="162" spans="1:5" ht="12.75">
      <c r="A162" s="26">
        <v>3300</v>
      </c>
      <c r="B162" s="80" t="s">
        <v>27</v>
      </c>
      <c r="C162" s="9"/>
      <c r="D162" s="56"/>
      <c r="E162" s="9"/>
    </row>
    <row r="163" spans="1:5" ht="12.75">
      <c r="A163" s="26">
        <v>3390</v>
      </c>
      <c r="B163" s="80" t="s">
        <v>93</v>
      </c>
      <c r="C163" s="9"/>
      <c r="D163" s="56"/>
      <c r="E163" s="9"/>
    </row>
    <row r="164" spans="1:8" ht="26.25">
      <c r="A164" s="27">
        <v>3391</v>
      </c>
      <c r="B164" s="33" t="s">
        <v>176</v>
      </c>
      <c r="C164" s="9">
        <v>2000</v>
      </c>
      <c r="D164" s="56"/>
      <c r="E164" s="75">
        <v>815.44</v>
      </c>
      <c r="H164" s="24"/>
    </row>
    <row r="165" spans="1:5" ht="12.75">
      <c r="A165" s="26">
        <v>3393</v>
      </c>
      <c r="B165" s="80" t="s">
        <v>28</v>
      </c>
      <c r="C165" s="9"/>
      <c r="D165" s="56"/>
      <c r="E165" s="75"/>
    </row>
    <row r="166" spans="1:5" s="95" customFormat="1" ht="12.75">
      <c r="A166" s="26"/>
      <c r="B166" s="80" t="s">
        <v>29</v>
      </c>
      <c r="C166" s="9">
        <v>0</v>
      </c>
      <c r="D166" s="56"/>
      <c r="E166" s="75">
        <v>0</v>
      </c>
    </row>
    <row r="167" spans="1:5" ht="26.25">
      <c r="A167" s="32" t="s">
        <v>143</v>
      </c>
      <c r="B167" s="33" t="s">
        <v>144</v>
      </c>
      <c r="C167" s="9">
        <v>299.1</v>
      </c>
      <c r="D167" s="22">
        <f>(D101*5)/1000</f>
        <v>0</v>
      </c>
      <c r="E167" s="9">
        <v>0</v>
      </c>
    </row>
    <row r="168" spans="1:5" ht="12.75">
      <c r="A168" s="26"/>
      <c r="B168" s="80"/>
      <c r="C168" s="75"/>
      <c r="D168" s="56"/>
      <c r="E168" s="9"/>
    </row>
    <row r="169" spans="1:5" ht="12.75">
      <c r="A169" s="26"/>
      <c r="B169" s="78" t="s">
        <v>119</v>
      </c>
      <c r="C169" s="53">
        <f>SUM(C163:C168)</f>
        <v>2299.1</v>
      </c>
      <c r="D169" s="44"/>
      <c r="E169" s="41">
        <f>SUM(E164:E168)</f>
        <v>815.44</v>
      </c>
    </row>
    <row r="170" spans="1:5" ht="12.75">
      <c r="A170" s="26"/>
      <c r="B170" s="79" t="s">
        <v>79</v>
      </c>
      <c r="C170" s="9">
        <f>SUM(C169+C160+C155+C147+C141+C128+C117)</f>
        <v>88685.17</v>
      </c>
      <c r="D170" s="56"/>
      <c r="E170" s="9">
        <f>SUM(E169+E160+E155+E147+E141+E128+E117)</f>
        <v>16829.829999999998</v>
      </c>
    </row>
    <row r="171" spans="1:5" ht="12.75">
      <c r="A171" s="28"/>
      <c r="B171" s="77" t="s">
        <v>80</v>
      </c>
      <c r="C171" s="41">
        <f>SUM(C169+C160+C155+C147+C141+C128+C117)</f>
        <v>88685.17</v>
      </c>
      <c r="D171" s="44"/>
      <c r="E171" s="41">
        <f>SUM(E170)</f>
        <v>16829.829999999998</v>
      </c>
    </row>
    <row r="172" spans="1:5" ht="12.75">
      <c r="A172" s="29"/>
      <c r="B172" s="11"/>
      <c r="C172" s="58"/>
      <c r="D172" s="5"/>
      <c r="E172" s="58"/>
    </row>
    <row r="173" spans="1:5" ht="13.5">
      <c r="A173" s="29"/>
      <c r="B173" s="34" t="s">
        <v>20</v>
      </c>
      <c r="C173" s="59">
        <v>2017</v>
      </c>
      <c r="D173" s="60"/>
      <c r="E173" s="59">
        <v>2017</v>
      </c>
    </row>
    <row r="174" spans="1:5" ht="13.5">
      <c r="A174" s="29"/>
      <c r="B174" s="37" t="s">
        <v>7</v>
      </c>
      <c r="C174" s="61">
        <v>761196.05</v>
      </c>
      <c r="D174" s="62"/>
      <c r="E174" s="61">
        <f>SUM(E107)</f>
        <v>765199.89</v>
      </c>
    </row>
    <row r="175" spans="1:5" ht="13.5">
      <c r="A175" s="29"/>
      <c r="B175" s="37" t="s">
        <v>21</v>
      </c>
      <c r="C175" s="63">
        <v>59821.04</v>
      </c>
      <c r="D175" s="62"/>
      <c r="E175" s="63">
        <f>SUM(E106)</f>
        <v>36331.58</v>
      </c>
    </row>
    <row r="176" spans="1:5" ht="13.5">
      <c r="A176" s="29"/>
      <c r="B176" s="37" t="s">
        <v>22</v>
      </c>
      <c r="C176" s="64">
        <f>SUM(C174:C175)</f>
        <v>821017.0900000001</v>
      </c>
      <c r="D176" s="62"/>
      <c r="E176" s="64">
        <f>SUM(E174:E175)</f>
        <v>801531.47</v>
      </c>
    </row>
    <row r="177" spans="1:5" ht="13.5">
      <c r="A177" s="29"/>
      <c r="B177" s="37" t="s">
        <v>23</v>
      </c>
      <c r="C177" s="64">
        <f>SUM(C171)</f>
        <v>88685.17</v>
      </c>
      <c r="D177" s="62"/>
      <c r="E177" s="64">
        <f>SUM(E170)</f>
        <v>16829.829999999998</v>
      </c>
    </row>
    <row r="178" spans="1:5" ht="13.5">
      <c r="A178" s="30"/>
      <c r="B178" s="38" t="s">
        <v>24</v>
      </c>
      <c r="C178" s="65">
        <f>C176-C177</f>
        <v>732331.92</v>
      </c>
      <c r="D178" s="62"/>
      <c r="E178" s="65">
        <f>E176-E177</f>
        <v>784701.64</v>
      </c>
    </row>
    <row r="179" spans="1:3" ht="12.75">
      <c r="A179" s="5"/>
      <c r="B179" s="12"/>
      <c r="C179" s="3"/>
    </row>
    <row r="180" spans="1:5" ht="12.75">
      <c r="A180" s="5"/>
      <c r="B180" s="5" t="s">
        <v>141</v>
      </c>
      <c r="C180" s="5" t="s">
        <v>141</v>
      </c>
      <c r="D180" s="5"/>
      <c r="E180" s="5" t="s">
        <v>141</v>
      </c>
    </row>
    <row r="181" spans="1:5" ht="12.75">
      <c r="A181" s="5"/>
      <c r="B181" s="5" t="s">
        <v>95</v>
      </c>
      <c r="C181" s="3" t="s">
        <v>78</v>
      </c>
      <c r="D181" s="5" t="s">
        <v>46</v>
      </c>
      <c r="E181" s="22" t="s">
        <v>71</v>
      </c>
    </row>
    <row r="182" spans="1:5" ht="12.75">
      <c r="A182" s="2"/>
      <c r="B182" s="5" t="s">
        <v>154</v>
      </c>
      <c r="C182" s="3" t="s">
        <v>77</v>
      </c>
      <c r="D182" s="5" t="s">
        <v>45</v>
      </c>
      <c r="E182" s="22" t="s">
        <v>72</v>
      </c>
    </row>
    <row r="183" spans="1:5" ht="12.75">
      <c r="A183" s="2"/>
      <c r="B183" s="5"/>
      <c r="C183" s="3"/>
      <c r="D183" s="5"/>
      <c r="E183" s="22"/>
    </row>
    <row r="184" spans="1:5" ht="12.75">
      <c r="A184" s="2"/>
      <c r="B184" s="5"/>
      <c r="C184" s="3"/>
      <c r="D184" s="5"/>
      <c r="E184" s="22"/>
    </row>
    <row r="185" spans="1:5" ht="12.75">
      <c r="A185" s="2"/>
      <c r="B185" s="5"/>
      <c r="C185" s="3"/>
      <c r="D185" s="5"/>
      <c r="E185" s="22"/>
    </row>
    <row r="186" spans="1:5" ht="12.75">
      <c r="A186" s="2"/>
      <c r="B186" s="5"/>
      <c r="C186" s="3"/>
      <c r="D186" s="5"/>
      <c r="E186" s="22"/>
    </row>
    <row r="187" spans="1:5" ht="12.75">
      <c r="A187" s="5"/>
      <c r="B187" s="5" t="s">
        <v>75</v>
      </c>
      <c r="C187" s="3" t="s">
        <v>76</v>
      </c>
      <c r="D187" s="5"/>
      <c r="E187" s="3" t="s">
        <v>94</v>
      </c>
    </row>
    <row r="188" spans="1:5" ht="12.75">
      <c r="A188" s="5"/>
      <c r="B188" s="2"/>
      <c r="C188" s="3"/>
      <c r="E188" s="3"/>
    </row>
    <row r="189" spans="1:5" ht="12.75">
      <c r="A189" s="5"/>
      <c r="B189" s="14"/>
      <c r="C189" s="18"/>
      <c r="D189" s="15"/>
      <c r="E189" s="18"/>
    </row>
    <row r="190" spans="1:5" ht="12.75">
      <c r="A190" s="5"/>
      <c r="B190" s="2"/>
      <c r="C190" s="3"/>
      <c r="E190" s="3"/>
    </row>
    <row r="191" ht="12.75">
      <c r="A191" s="14"/>
    </row>
    <row r="192" ht="12.75">
      <c r="A192" s="14"/>
    </row>
    <row r="193" ht="12.75">
      <c r="A193" s="14"/>
    </row>
    <row r="194" ht="12.75">
      <c r="A194" s="14"/>
    </row>
    <row r="217" ht="12.75">
      <c r="B217" s="16"/>
    </row>
    <row r="224" ht="12.75">
      <c r="A224" s="19"/>
    </row>
    <row r="225" ht="12.75">
      <c r="A225" s="19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</sheetData>
  <sheetProtection/>
  <mergeCells count="1">
    <mergeCell ref="A7:E7"/>
  </mergeCells>
  <printOptions horizontalCentered="1"/>
  <pageMargins left="0.3937007874015748" right="0.1968503937007874" top="0.7086614173228347" bottom="0.5905511811023623" header="0.35433070866141736" footer="0.31496062992125984"/>
  <pageSetup horizontalDpi="600" verticalDpi="600" orientation="landscape" paperSize="9" scale="95" r:id="rId1"/>
  <headerFooter alignWithMargins="0">
    <oddHeader>&amp;RΠΡΟΥΠ. 2017 ΑΝ. ΑΝΑΣΤΑΣΙΑΔΗ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2018-02-20T08:49:54Z</cp:lastPrinted>
  <dcterms:created xsi:type="dcterms:W3CDTF">2001-01-04T08:53:27Z</dcterms:created>
  <dcterms:modified xsi:type="dcterms:W3CDTF">2018-02-20T08:51:03Z</dcterms:modified>
  <cp:category/>
  <cp:version/>
  <cp:contentType/>
  <cp:contentStatus/>
</cp:coreProperties>
</file>