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9720" windowHeight="7320" activeTab="0"/>
  </bookViews>
  <sheets>
    <sheet name="ΑΠΟΛ.2019 ΚΑΤΣΕΑ" sheetId="1" r:id="rId1"/>
  </sheets>
  <definedNames>
    <definedName name="_xlnm.Print_Area" localSheetId="0">'ΑΠΟΛ.2019 ΚΑΤΣΕΑ'!$A$1:$D$154</definedName>
    <definedName name="_xlnm.Print_Titles" localSheetId="0">'ΑΠΟΛ.2019 ΚΑΤΣΕΑ'!$11:$11</definedName>
  </definedNames>
  <calcPr fullCalcOnLoad="1"/>
</workbook>
</file>

<file path=xl/sharedStrings.xml><?xml version="1.0" encoding="utf-8"?>
<sst xmlns="http://schemas.openxmlformats.org/spreadsheetml/2006/main" count="177" uniqueCount="170">
  <si>
    <t>APIΣTOTEΛEIO ΠANEΠIΣTHMIO ΘEΣΣAΛONIKHΣ</t>
  </si>
  <si>
    <t xml:space="preserve">TMHMA KΛHPOΔOTHMATΩN </t>
  </si>
  <si>
    <t xml:space="preserve">Έσοδα  από την επιχειρηματική γενικά </t>
  </si>
  <si>
    <t>δραστηριότητα του N.Π.Δ.Δ.</t>
  </si>
  <si>
    <t>Tόκοι κεφαλαίων</t>
  </si>
  <si>
    <t xml:space="preserve">               Σύνολο εσόδων</t>
  </si>
  <si>
    <t xml:space="preserve">     Yπόλοιπο προηγούμενης χρήσης</t>
  </si>
  <si>
    <t>EΞOΔA</t>
  </si>
  <si>
    <t>KATHΓOPIA I</t>
  </si>
  <si>
    <t>TAKTIKA</t>
  </si>
  <si>
    <t>Aμοιβές νομικών που εκτελούν ειδικές</t>
  </si>
  <si>
    <t>Aμοιβές τεχνικών που εκτελούν ειδικές</t>
  </si>
  <si>
    <t>υπηρεσίες με την ιδιότητα ελεύθ. επαγγ.</t>
  </si>
  <si>
    <t>Πληρωμές για μη προσωπικές υπηρεσίες</t>
  </si>
  <si>
    <t>Δημόσιες σχέσεις</t>
  </si>
  <si>
    <t>Δημοσιεύσεις</t>
  </si>
  <si>
    <t>Λοιπές δαπάνες</t>
  </si>
  <si>
    <t>ANAKEΦAΛAIΩΣH</t>
  </si>
  <si>
    <t xml:space="preserve">     Σύν έσοδα</t>
  </si>
  <si>
    <t xml:space="preserve">     Σύνολο</t>
  </si>
  <si>
    <t xml:space="preserve">     Mείον έξοδα</t>
  </si>
  <si>
    <t xml:space="preserve">     Πλεόνασμα</t>
  </si>
  <si>
    <t>Δικαστικά έξοδα</t>
  </si>
  <si>
    <t>Αποδόσεις εσόδων υπέρ τρίτων</t>
  </si>
  <si>
    <t>Απόδοση στο Δημόσιο υπέρ αυτού εισπράξ</t>
  </si>
  <si>
    <t>Φόροι-Τέλη</t>
  </si>
  <si>
    <t>Συντήρηση και επισκευή κτιρίων</t>
  </si>
  <si>
    <t>Πληρωμές για υπηρεσίες</t>
  </si>
  <si>
    <t>Εσοδα υπέρ Δημοσίου και τρίτων</t>
  </si>
  <si>
    <t xml:space="preserve">Εσοδα υπέρ Δημοσίου </t>
  </si>
  <si>
    <t xml:space="preserve">                             KΛHPOΔΟΤΗΜΑ:  ΚΩΝ/ΝΟΥ ΚΑΤΣΕΑ</t>
  </si>
  <si>
    <t>Έσοδα  από την εκμίσθωση ακίν.περιουσίας</t>
  </si>
  <si>
    <t>Χορηγίες για εθνικούς κοινωνικούς</t>
  </si>
  <si>
    <t>εκπαιδευτικούς &amp; άλλους σκοπούς</t>
  </si>
  <si>
    <t>Επιστροφή λοιπών περιπτώσεων</t>
  </si>
  <si>
    <t>Επιστροφή εγγύησης</t>
  </si>
  <si>
    <t>Χορηγίες για εκπαιδευτικούς σκοπούς</t>
  </si>
  <si>
    <t>Υποτροφίες - μετεκπαιδεύσεις</t>
  </si>
  <si>
    <t xml:space="preserve">1) μίσθωμα δώματος 30τμ επί της οικοδομής </t>
  </si>
  <si>
    <t>Έσοδα από την εκμίσθωση οικιών</t>
  </si>
  <si>
    <t>Προσαυξήσεις από τόκους υπερημερίας</t>
  </si>
  <si>
    <t>Υποτροφίες μέσης Επαγγ Τεχνολ. εκπαίδευσης</t>
  </si>
  <si>
    <t>Έσοδα εκ λοιπών περιπτώσεων</t>
  </si>
  <si>
    <t>Έσοδα από εγγυήσεις, παρακαταθήκες κ.λπ.</t>
  </si>
  <si>
    <t>Λοιπά έσοδα</t>
  </si>
  <si>
    <t>Εσοδα προηγουμένων ετών</t>
  </si>
  <si>
    <t>Εσοδα από την επιχειρηματική γενικά δραστηριοτητα</t>
  </si>
  <si>
    <t>Εσοδα από εκμίσθωση κινητής ή ακίνητης περιουσίας</t>
  </si>
  <si>
    <t>Εσοδα από εκμίσθωση   ακίνητης περιουσίας</t>
  </si>
  <si>
    <t xml:space="preserve">Tόκοι από καταθέσεις όψεως </t>
  </si>
  <si>
    <t>Έσοδα από την εκμίσθωση κατ/των επί της</t>
  </si>
  <si>
    <t>Μισθωτής Δ. Αρίων-Π. Αρίων Ο.Ε</t>
  </si>
  <si>
    <t>1) Μισθώματα ισογείου κατ/τος 70,50τμ</t>
  </si>
  <si>
    <t>3) Μισθώματα ισογείου κατ/τος 107τμ</t>
  </si>
  <si>
    <t>Τόκοι από προθεσμιακή κατάθεση</t>
  </si>
  <si>
    <t>Έκτακτα έσοδα</t>
  </si>
  <si>
    <t xml:space="preserve">Εσοδα από εκμίσθωση ακινητης περιουσίας  </t>
  </si>
  <si>
    <t>(αποζημίωση λόγω πρόωρης λύσης της μίσθωσης)</t>
  </si>
  <si>
    <t>Έξοδα κοινοχρήστων</t>
  </si>
  <si>
    <t>ΒΑΣΙΛΙΚΗ ΚΟΥΖΙΩΡΤΗ</t>
  </si>
  <si>
    <t>Έσοδα από εγγύηση συμμετοχής σε δημοπρασίες</t>
  </si>
  <si>
    <t>Έσοδα από εγγύηση μίσθωσης</t>
  </si>
  <si>
    <t>Επιστροφές χρημάτων</t>
  </si>
  <si>
    <t xml:space="preserve">Επιστροφή χρημάτων υποτροφίας </t>
  </si>
  <si>
    <t xml:space="preserve">Τέλη </t>
  </si>
  <si>
    <t>Λειτουργικά έξοδα Τμ. Κληροδοτημάτων</t>
  </si>
  <si>
    <t>ΚΕΝΟ από 15/06/2013</t>
  </si>
  <si>
    <t xml:space="preserve">Έσοδα από ποσά που καταβλήθηκαν στο </t>
  </si>
  <si>
    <t>κληρ/μα από μισθωτές χωρίς να οφείλονται</t>
  </si>
  <si>
    <t>Λοιπές επιστροφές  χρημάτων για τακτοποίηση ΧΕΠ</t>
  </si>
  <si>
    <t>Σύνολο εξόδων</t>
  </si>
  <si>
    <t>Σύνολο κ.α 3300</t>
  </si>
  <si>
    <t>Σύνολο κατηγορίας I</t>
  </si>
  <si>
    <t>Σύνολο κ.α 3190</t>
  </si>
  <si>
    <t>Σύνολο κ.α 2000</t>
  </si>
  <si>
    <t>Σύνολο κ.α 0900</t>
  </si>
  <si>
    <t>Σύνολο κ.α  0800</t>
  </si>
  <si>
    <t>Σύνολο κ.α  0400</t>
  </si>
  <si>
    <t>Σύνολο κ.α 0200</t>
  </si>
  <si>
    <t>Σύνολο</t>
  </si>
  <si>
    <t>Σύνολο κ.α. 8000</t>
  </si>
  <si>
    <t>Ο Προϊστάμενος της Δ/νσης</t>
  </si>
  <si>
    <t>Ο Προϊστάμενος της Γεν.Δ/νσης</t>
  </si>
  <si>
    <t>Περιουσίας και Προμηθειών</t>
  </si>
  <si>
    <t>Οικονομικών Υπηρεσιών</t>
  </si>
  <si>
    <t>ΒΑΙΟΣ ΧΑΡ. ΜΠΑΜΠΛΕΚΗΣ</t>
  </si>
  <si>
    <t>0000</t>
  </si>
  <si>
    <t>0260</t>
  </si>
  <si>
    <t>0268</t>
  </si>
  <si>
    <t>0400</t>
  </si>
  <si>
    <t>0411</t>
  </si>
  <si>
    <t>0412</t>
  </si>
  <si>
    <t>0419</t>
  </si>
  <si>
    <t>0800</t>
  </si>
  <si>
    <t>0813</t>
  </si>
  <si>
    <t>0850</t>
  </si>
  <si>
    <t>0851</t>
  </si>
  <si>
    <t>0863</t>
  </si>
  <si>
    <t>0890</t>
  </si>
  <si>
    <t>0894</t>
  </si>
  <si>
    <t>0899</t>
  </si>
  <si>
    <t>0899Α</t>
  </si>
  <si>
    <t>0900</t>
  </si>
  <si>
    <t>0910</t>
  </si>
  <si>
    <t>0911</t>
  </si>
  <si>
    <t>0912</t>
  </si>
  <si>
    <t>Εσοδα υπέρ Δημοσίου,αποκεντρ.Δημοσ.Υπηρ κλπ.</t>
  </si>
  <si>
    <t>Σύνολο Κατηγορίας Ι</t>
  </si>
  <si>
    <t>Σύνολο κ.α 5500</t>
  </si>
  <si>
    <t>Σύνολο κ.α 5200</t>
  </si>
  <si>
    <t>Σύνολο κ.α 4000</t>
  </si>
  <si>
    <t xml:space="preserve">EΣOΔA </t>
  </si>
  <si>
    <t>KATHΓOPIA  I</t>
  </si>
  <si>
    <t>Σύνολο κ.α  3411</t>
  </si>
  <si>
    <t>Σύνολο κ.α 3412</t>
  </si>
  <si>
    <t>Σύνολο κ.α 3400</t>
  </si>
  <si>
    <t>Σύνολο κ.α 3500</t>
  </si>
  <si>
    <t>Σύνολο κ.α 5600</t>
  </si>
  <si>
    <t>Σύνολο κ.α. 6000</t>
  </si>
  <si>
    <t xml:space="preserve">A' TAKTIKA </t>
  </si>
  <si>
    <t>Απόδοση των εισπράξεων υπέρ ΟΤΑ</t>
  </si>
  <si>
    <t>Aμοιβές προσωπών που εκτελούν ειδικές υπηρεσίες</t>
  </si>
  <si>
    <t>Έσοδα από την εκμίσθωση κινητής ή ακίνητης περιουσίας</t>
  </si>
  <si>
    <t>Πρόστιμα από καταλογιστικές αποφάσεις διαφόρων αρχών (εκτέλεση καταδικαστικών αποφάσεων Πολιτικών Δικαστηρίων κλπ.)</t>
  </si>
  <si>
    <t>Φόροι-Τέλη-Έξοδα βεβαιώσεως &amp; εισπράξεως εσόδων</t>
  </si>
  <si>
    <t xml:space="preserve">Η Προϊσταμένη </t>
  </si>
  <si>
    <t>Με εντολή Πρύτανη</t>
  </si>
  <si>
    <t>3394</t>
  </si>
  <si>
    <t>Παρακράτηση 5‰ επί των εσόδων (άρθρο 65 § 2 Ν. 4182/2013)</t>
  </si>
  <si>
    <r>
      <t xml:space="preserve">Εθν. Αμύνης  34 - Θεσσαλονίκη </t>
    </r>
    <r>
      <rPr>
        <b/>
        <sz val="10"/>
        <rFont val="Arial"/>
        <family val="2"/>
      </rPr>
      <t xml:space="preserve"> (ΚΕΝΟ)</t>
    </r>
  </si>
  <si>
    <t>Αποζημίωση υπαλλήλων λόγω συμμετοχής σε επιτροπές</t>
  </si>
  <si>
    <t xml:space="preserve"> (διαχειριστικές πολυκατοικιών) εκτός κανονικού ωραρίου</t>
  </si>
  <si>
    <t>υπηρεσίες με την ιδιότητα του ελεύθερου επαγγελματία</t>
  </si>
  <si>
    <t>Aμοιβές λοιπών που εκτελούν ειδικές υπηρεσίες με την ιδιότητα</t>
  </si>
  <si>
    <t xml:space="preserve"> ελεύθ. επαγγ. (π.χ. μεσίτες κ.α.)</t>
  </si>
  <si>
    <t>Πρόσθετες παροχές υπαλλήλων υπηρετών και εργατών</t>
  </si>
  <si>
    <t>Πληρωμές δια μεταβιβάσεως εισοδημάτων σε τρίτους</t>
  </si>
  <si>
    <t>Προσαυξήσεις, πρόστιμα, χρηματικές ποινές και πρόστιμα</t>
  </si>
  <si>
    <t>Καταπτώσεις εγγυήσεων λόγω παραβάσεων συμβάσεων</t>
  </si>
  <si>
    <t>Πρόσοδοι από κεφάλαια κινητών αξιών &amp; λοιπών περιπτώσεων</t>
  </si>
  <si>
    <t>οικοδομής Εθν. Αμύνης 34-Αλ. Σβώλου- Λ. Μαργαρίτη, Θεσσαλονίκη</t>
  </si>
  <si>
    <t>Φόροι</t>
  </si>
  <si>
    <t>ΓΕΝΙΚΗ ΔΙΕΥΘΥΝΣΗ ΟΙΚΟΝΟΜΙΚΩΝ ΥΠΗΡΕΣΙΩΝ</t>
  </si>
  <si>
    <t>ΔΙΕΥΘΥΝΣΗ ΠΕΡΙΟΥΣΙΑΣ ΚΑΙ ΠΡΟΜΗΘΕΙΩΝ</t>
  </si>
  <si>
    <t xml:space="preserve">του Τμήματος Κληροδοτημάτων </t>
  </si>
  <si>
    <t>Υποτροφίες στοιχειώδους εκπαίδευσης (Γυμνάσια)</t>
  </si>
  <si>
    <t>Υποτροφίες εξωτερικού για πτυχιούχους του ΑΠΘ</t>
  </si>
  <si>
    <t>Χρηματικό βραβείο για τη συγγραφή μελέτης με θέμα: «Επί οικονομικών και πλουτοπαραγωγικών εν γένει θεμάτων της Μακεδονίας και της συστηματικότερης επιστημονικής ανάπτυξης και εκμετάλλευσης αυτών».</t>
  </si>
  <si>
    <t>Υποτροφίες για προπτυχιακούς φοιτητές (πρωτοετείς) του ΑΠΘ</t>
  </si>
  <si>
    <t>O N O M A Σ I A</t>
  </si>
  <si>
    <t>ΚΩΔ</t>
  </si>
  <si>
    <t>ΚΑΤΗΓΟΡΙΑ ΙΙ</t>
  </si>
  <si>
    <t>Σύνολο εσόδων (Κατηγορία Ι &amp; ΙΙ)</t>
  </si>
  <si>
    <t xml:space="preserve">2) Μισθώματα ισογείου κατ/τος 30τμ </t>
  </si>
  <si>
    <t>4) Μισθώματα ισογείου-υπογείου κατ/τος 14,5+83τμ</t>
  </si>
  <si>
    <t>5689</t>
  </si>
  <si>
    <t xml:space="preserve">Yπόλοιπο προηγούμενης χρήσης </t>
  </si>
  <si>
    <r>
      <t>ΣKOΠOΣ:</t>
    </r>
    <r>
      <rPr>
        <sz val="10"/>
        <rFont val="Arial"/>
        <family val="2"/>
      </rPr>
      <t xml:space="preserve">  Α) Χορήγηση χρηματικού έπαθλου για την συγγραφή μελέτης επί οικονομικών και πλουτοπαραγωγικών γενικά θεμάτων της Μακεδονίας και της συστηματικότερης επιστημονικής ανάπτυξης και εκμετάλλευσης αυτών. Β) Υποτροφίες οικονομικά  αδύναμων, αριστούχων Μακεδόνων, πτυχιούχων του Α.Π.Θ για  σπουδές θετικών επιστημών στο εξωτερικό. Γ) Υποτροφίες  οικονομικά αδύναμων Μακεδόνων,  αριστούχων ως αποφοίτων  Λυκείου που πέτυχαν στις εισαγωγικές εξετάσεις για την παρακολούθηση Θετικών Επιστημών στο Α.Π.Θ. Δ) Υποτροφίες σε οικονομικά αδύναμους μαθητές  Γυμνασίου των Νομών Θεσ/νίκης ή Κιλκίς με καταγωγή από τις παραμεθόριες περιοχές του Ν. Κιλκίς  ή από τη Γευγελή της Πρώην  Γιουγκοσλαβικής Δημοκρατίας της Μακεδονίας. Ε) Υποτροφίες οικονομικά αδύναμων σπουδαστών των ΤΕΕ καταγομένων από την Μακεδονία και στερουμένων τον ένα γονέα τους τουλάχιστον.</t>
    </r>
  </si>
  <si>
    <t>Πιθανό μίσθωμα :1/1-31/12/18=100,00Χ12=1.200,00</t>
  </si>
  <si>
    <t>Μισθώτρια εταιρία: NAIL BAR IKE</t>
  </si>
  <si>
    <t>Μίσθωμα: 1/1-30/9/2018=350,00Χ9=3.150,00</t>
  </si>
  <si>
    <t>Μίσθωμα: 1/1-31/12/2018= 220,00Χ12=2.640,00</t>
  </si>
  <si>
    <t>Α Π Ο Λ O Γ I Σ M O Σ 2018</t>
  </si>
  <si>
    <t>ΠΡΟΥΠΟΛΟΓΙΣΘΕΝΤΑ 2018</t>
  </si>
  <si>
    <t>ΠΡΑΓΜΑΤΟΠΟΙΗΘΕΝΤΑ 2018</t>
  </si>
  <si>
    <t>1/10-31/12/2018=367,50X3=1.102,50</t>
  </si>
  <si>
    <t>α) Η. Κυριακάκης =  0,00</t>
  </si>
  <si>
    <t>β) Α. Κατσιαμήτας-Ι. Ζηκίδης = 43,00</t>
  </si>
  <si>
    <t>Μίσθωμα: 1/1-31/12/2018=2.508,48 Χ12=30.101,76</t>
  </si>
  <si>
    <t>Μίσθωμα: 1/1-31/12/2018=2.766,72Χ12=33.200,64</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</si>
</sst>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_Δ_ρ_χ"/>
    <numFmt numFmtId="181" formatCode="&quot;Ναι&quot;;&quot;Ναι&quot;;&quot;'Οχι&quot;"/>
    <numFmt numFmtId="182" formatCode="&quot;Αληθές&quot;;&quot;Αληθές&quot;;&quot;Ψευδές&quot;"/>
    <numFmt numFmtId="183" formatCode="&quot;Ενεργοποίηση&quot;;&quot;Ενεργοποίηση&quot;;&quot;Απενεργοποίηση&quot;"/>
    <numFmt numFmtId="184" formatCode="[$€-2]\ #,##0.00_);[Red]\([$€-2]\ #,##0.00\)"/>
  </numFmts>
  <fonts count="53">
    <font>
      <sz val="10"/>
      <name val="Μοντέρνα"/>
      <family val="0"/>
    </font>
    <font>
      <b/>
      <sz val="10"/>
      <name val="Μοντέρνα"/>
      <family val="0"/>
    </font>
    <font>
      <i/>
      <sz val="10"/>
      <name val="Μοντέρνα"/>
      <family val="0"/>
    </font>
    <font>
      <b/>
      <i/>
      <sz val="10"/>
      <name val="Μοντέρνα"/>
      <family val="0"/>
    </font>
    <font>
      <sz val="10"/>
      <name val="Geneva"/>
      <family val="0"/>
    </font>
    <font>
      <sz val="10"/>
      <name val="GrHelvetica"/>
      <family val="0"/>
    </font>
    <font>
      <sz val="9"/>
      <name val="GrHelvetica"/>
      <family val="0"/>
    </font>
    <font>
      <b/>
      <i/>
      <sz val="9"/>
      <name val="GrHelvetica"/>
      <family val="0"/>
    </font>
    <font>
      <sz val="11"/>
      <name val="Times New Roman"/>
      <family val="1"/>
    </font>
    <font>
      <sz val="11"/>
      <name val="GrHelvetica"/>
      <family val="0"/>
    </font>
    <font>
      <u val="single"/>
      <sz val="10"/>
      <color indexed="12"/>
      <name val="Μοντέρνα"/>
      <family val="0"/>
    </font>
    <font>
      <u val="single"/>
      <sz val="10"/>
      <color indexed="36"/>
      <name val="Μοντέρνα"/>
      <family val="0"/>
    </font>
    <font>
      <sz val="10"/>
      <name val="Arial"/>
      <family val="2"/>
    </font>
    <font>
      <b/>
      <sz val="10"/>
      <name val="Arial"/>
      <family val="2"/>
    </font>
    <font>
      <i/>
      <sz val="10"/>
      <name val="Arial"/>
      <family val="2"/>
    </font>
    <font>
      <b/>
      <i/>
      <sz val="10"/>
      <name val="Arial"/>
      <family val="2"/>
    </font>
    <font>
      <sz val="9"/>
      <name val="Arial"/>
      <family val="2"/>
    </font>
    <font>
      <b/>
      <sz val="11"/>
      <name val="Arial"/>
      <family val="2"/>
    </font>
    <font>
      <b/>
      <sz val="10"/>
      <name val="GrHelvetica"/>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1" applyNumberFormat="0" applyAlignment="0" applyProtection="0"/>
    <xf numFmtId="0" fontId="39" fillId="20" borderId="2" applyNumberFormat="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3" applyNumberFormat="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29" borderId="0" applyNumberFormat="0" applyBorder="0" applyAlignment="0" applyProtection="0"/>
    <xf numFmtId="40" fontId="4" fillId="0" borderId="0" applyFont="0" applyFill="0" applyBorder="0" applyAlignment="0" applyProtection="0"/>
    <xf numFmtId="38" fontId="4" fillId="0" borderId="0" applyFont="0" applyFill="0" applyBorder="0" applyAlignment="0" applyProtection="0"/>
    <xf numFmtId="175" fontId="4" fillId="0" borderId="0" applyFont="0" applyFill="0" applyBorder="0" applyAlignment="0" applyProtection="0"/>
    <xf numFmtId="173" fontId="4" fillId="0" borderId="0" applyFont="0" applyFill="0" applyBorder="0" applyAlignment="0" applyProtection="0"/>
    <xf numFmtId="0" fontId="47" fillId="30" borderId="0" applyNumberFormat="0" applyBorder="0" applyAlignment="0" applyProtection="0"/>
    <xf numFmtId="9" fontId="4" fillId="0" borderId="0" applyFont="0" applyFill="0" applyBorder="0" applyAlignment="0" applyProtection="0"/>
    <xf numFmtId="0" fontId="48" fillId="0" borderId="0" applyNumberFormat="0" applyFill="0" applyBorder="0" applyAlignment="0" applyProtection="0"/>
    <xf numFmtId="0" fontId="0" fillId="31" borderId="7" applyNumberFormat="0" applyFont="0" applyAlignment="0" applyProtection="0"/>
    <xf numFmtId="0" fontId="49" fillId="0" borderId="8" applyNumberFormat="0" applyFill="0" applyAlignment="0" applyProtection="0"/>
    <xf numFmtId="0" fontId="50" fillId="0" borderId="9" applyNumberFormat="0" applyFill="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2" fillId="27" borderId="1" applyNumberFormat="0" applyAlignment="0" applyProtection="0"/>
  </cellStyleXfs>
  <cellXfs count="76">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xf>
    <xf numFmtId="0" fontId="7" fillId="0" borderId="0" xfId="0" applyFont="1" applyAlignment="1">
      <alignment/>
    </xf>
    <xf numFmtId="4" fontId="0" fillId="0" borderId="0" xfId="0" applyNumberFormat="1" applyAlignment="1">
      <alignment horizontal="center"/>
    </xf>
    <xf numFmtId="4" fontId="8" fillId="0" borderId="0" xfId="0" applyNumberFormat="1" applyFont="1" applyAlignment="1">
      <alignment horizontal="center"/>
    </xf>
    <xf numFmtId="0" fontId="9" fillId="0" borderId="0" xfId="0" applyFont="1" applyAlignment="1">
      <alignment/>
    </xf>
    <xf numFmtId="0" fontId="8" fillId="0" borderId="0" xfId="0" applyFont="1" applyAlignment="1">
      <alignment/>
    </xf>
    <xf numFmtId="0" fontId="8" fillId="0" borderId="0" xfId="0" applyFont="1" applyAlignment="1">
      <alignment horizontal="center"/>
    </xf>
    <xf numFmtId="0" fontId="12" fillId="0" borderId="0" xfId="0" applyFont="1" applyAlignment="1">
      <alignment/>
    </xf>
    <xf numFmtId="4" fontId="12" fillId="0" borderId="0" xfId="0" applyNumberFormat="1" applyFont="1" applyAlignment="1">
      <alignment horizontal="center"/>
    </xf>
    <xf numFmtId="0" fontId="13"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4" fontId="13" fillId="0" borderId="11" xfId="0" applyNumberFormat="1" applyFont="1" applyBorder="1" applyAlignment="1">
      <alignment horizontal="center"/>
    </xf>
    <xf numFmtId="0" fontId="13" fillId="0" borderId="10" xfId="0" applyFont="1" applyBorder="1" applyAlignment="1">
      <alignment/>
    </xf>
    <xf numFmtId="4" fontId="12" fillId="0" borderId="10" xfId="0" applyNumberFormat="1" applyFont="1" applyBorder="1" applyAlignment="1">
      <alignment horizontal="center"/>
    </xf>
    <xf numFmtId="0" fontId="12" fillId="0" borderId="10" xfId="0" applyFont="1" applyBorder="1" applyAlignment="1">
      <alignment/>
    </xf>
    <xf numFmtId="0" fontId="12" fillId="0" borderId="12" xfId="0" applyFont="1" applyBorder="1" applyAlignment="1">
      <alignment/>
    </xf>
    <xf numFmtId="0" fontId="12" fillId="0" borderId="12" xfId="0" applyFont="1" applyBorder="1" applyAlignment="1">
      <alignment horizontal="left"/>
    </xf>
    <xf numFmtId="0" fontId="12" fillId="0" borderId="10" xfId="0" applyFont="1" applyBorder="1" applyAlignment="1">
      <alignment horizontal="left"/>
    </xf>
    <xf numFmtId="0" fontId="12" fillId="0" borderId="13" xfId="0" applyFont="1" applyBorder="1" applyAlignment="1">
      <alignment/>
    </xf>
    <xf numFmtId="0" fontId="14" fillId="0" borderId="0" xfId="0" applyFont="1" applyAlignment="1">
      <alignment/>
    </xf>
    <xf numFmtId="0" fontId="12" fillId="0" borderId="12" xfId="0" applyFont="1" applyBorder="1" applyAlignment="1">
      <alignment/>
    </xf>
    <xf numFmtId="0" fontId="13" fillId="0" borderId="11" xfId="0" applyFont="1" applyBorder="1" applyAlignment="1">
      <alignment horizontal="center"/>
    </xf>
    <xf numFmtId="4" fontId="12" fillId="0" borderId="0" xfId="0" applyNumberFormat="1" applyFont="1" applyAlignment="1">
      <alignment/>
    </xf>
    <xf numFmtId="2" fontId="12" fillId="0" borderId="0" xfId="0" applyNumberFormat="1" applyFont="1" applyAlignment="1">
      <alignment/>
    </xf>
    <xf numFmtId="0" fontId="16" fillId="0" borderId="0" xfId="0" applyFont="1" applyAlignment="1">
      <alignment/>
    </xf>
    <xf numFmtId="4" fontId="12" fillId="0" borderId="12" xfId="0" applyNumberFormat="1" applyFont="1" applyBorder="1" applyAlignment="1">
      <alignment horizontal="right" indent="4"/>
    </xf>
    <xf numFmtId="0" fontId="15" fillId="0" borderId="13" xfId="0" applyFont="1" applyBorder="1" applyAlignment="1">
      <alignment horizontal="left" indent="5"/>
    </xf>
    <xf numFmtId="0" fontId="15" fillId="0" borderId="12" xfId="0" applyFont="1" applyBorder="1" applyAlignment="1">
      <alignment horizontal="left" indent="5"/>
    </xf>
    <xf numFmtId="0" fontId="15" fillId="0" borderId="10" xfId="0" applyFont="1" applyBorder="1" applyAlignment="1">
      <alignment horizontal="left" indent="5"/>
    </xf>
    <xf numFmtId="0" fontId="13" fillId="0" borderId="10" xfId="0" applyFont="1" applyBorder="1" applyAlignment="1">
      <alignment horizontal="left" indent="5"/>
    </xf>
    <xf numFmtId="49" fontId="13" fillId="0" borderId="10" xfId="0" applyNumberFormat="1" applyFont="1" applyBorder="1" applyAlignment="1">
      <alignment horizontal="center"/>
    </xf>
    <xf numFmtId="49" fontId="12" fillId="0" borderId="10" xfId="0" applyNumberFormat="1" applyFont="1" applyBorder="1" applyAlignment="1">
      <alignment horizontal="center"/>
    </xf>
    <xf numFmtId="49" fontId="12" fillId="0" borderId="13" xfId="0" applyNumberFormat="1" applyFont="1" applyBorder="1" applyAlignment="1">
      <alignment horizontal="center"/>
    </xf>
    <xf numFmtId="0" fontId="13" fillId="0" borderId="12" xfId="0" applyFont="1" applyBorder="1" applyAlignment="1">
      <alignment horizontal="left" indent="5"/>
    </xf>
    <xf numFmtId="0" fontId="12" fillId="0" borderId="10" xfId="0" applyFont="1" applyBorder="1" applyAlignment="1">
      <alignment wrapText="1"/>
    </xf>
    <xf numFmtId="49" fontId="12" fillId="0" borderId="10" xfId="0" applyNumberFormat="1" applyFont="1" applyBorder="1" applyAlignment="1">
      <alignment horizontal="center" vertical="center"/>
    </xf>
    <xf numFmtId="0" fontId="12" fillId="0" borderId="12" xfId="0" applyFont="1" applyBorder="1" applyAlignment="1">
      <alignment wrapText="1"/>
    </xf>
    <xf numFmtId="49" fontId="12" fillId="0" borderId="10" xfId="0" applyNumberFormat="1" applyFont="1" applyBorder="1" applyAlignment="1">
      <alignment horizontal="center" vertical="top"/>
    </xf>
    <xf numFmtId="0" fontId="12" fillId="0" borderId="10" xfId="0" applyFont="1" applyBorder="1" applyAlignment="1">
      <alignment horizontal="left" wrapText="1"/>
    </xf>
    <xf numFmtId="4" fontId="12" fillId="0" borderId="0" xfId="0" applyNumberFormat="1" applyFont="1" applyBorder="1" applyAlignment="1">
      <alignment/>
    </xf>
    <xf numFmtId="0" fontId="13" fillId="32" borderId="14" xfId="0" applyFont="1" applyFill="1" applyBorder="1" applyAlignment="1">
      <alignment horizontal="center"/>
    </xf>
    <xf numFmtId="0" fontId="12" fillId="32" borderId="10" xfId="0" applyFont="1" applyFill="1" applyBorder="1" applyAlignment="1">
      <alignment/>
    </xf>
    <xf numFmtId="0" fontId="12" fillId="32" borderId="13" xfId="0" applyFont="1" applyFill="1" applyBorder="1" applyAlignment="1">
      <alignment/>
    </xf>
    <xf numFmtId="0" fontId="17" fillId="32" borderId="14" xfId="0" applyFont="1" applyFill="1" applyBorder="1" applyAlignment="1">
      <alignment horizontal="left" indent="5"/>
    </xf>
    <xf numFmtId="0" fontId="17" fillId="32" borderId="10" xfId="0" applyFont="1" applyFill="1" applyBorder="1" applyAlignment="1">
      <alignment horizontal="left" indent="5"/>
    </xf>
    <xf numFmtId="0" fontId="17" fillId="32" borderId="13" xfId="0" applyFont="1" applyFill="1" applyBorder="1" applyAlignment="1">
      <alignment horizontal="left" indent="5"/>
    </xf>
    <xf numFmtId="4" fontId="12" fillId="0" borderId="14" xfId="0" applyNumberFormat="1" applyFont="1" applyBorder="1" applyAlignment="1">
      <alignment horizontal="center"/>
    </xf>
    <xf numFmtId="4" fontId="12" fillId="0" borderId="13" xfId="0" applyNumberFormat="1" applyFont="1" applyBorder="1" applyAlignment="1">
      <alignment horizontal="center"/>
    </xf>
    <xf numFmtId="4" fontId="13" fillId="0" borderId="10" xfId="0" applyNumberFormat="1" applyFont="1" applyBorder="1" applyAlignment="1">
      <alignment horizontal="center"/>
    </xf>
    <xf numFmtId="4" fontId="13" fillId="0" borderId="10" xfId="0" applyNumberFormat="1" applyFont="1" applyBorder="1" applyAlignment="1">
      <alignment horizontal="center"/>
    </xf>
    <xf numFmtId="4" fontId="13" fillId="0" borderId="11" xfId="0" applyNumberFormat="1" applyFont="1" applyBorder="1" applyAlignment="1">
      <alignment horizontal="center"/>
    </xf>
    <xf numFmtId="4" fontId="13" fillId="0" borderId="13" xfId="0" applyNumberFormat="1" applyFont="1" applyBorder="1" applyAlignment="1">
      <alignment horizontal="center"/>
    </xf>
    <xf numFmtId="4" fontId="12" fillId="0" borderId="11" xfId="0" applyNumberFormat="1" applyFont="1" applyBorder="1" applyAlignment="1">
      <alignment horizontal="center"/>
    </xf>
    <xf numFmtId="0" fontId="13" fillId="32" borderId="11" xfId="0" applyNumberFormat="1" applyFont="1" applyFill="1" applyBorder="1" applyAlignment="1">
      <alignment horizontal="center"/>
    </xf>
    <xf numFmtId="4" fontId="12" fillId="32" borderId="14" xfId="0" applyNumberFormat="1" applyFont="1" applyFill="1" applyBorder="1" applyAlignment="1">
      <alignment horizontal="center"/>
    </xf>
    <xf numFmtId="4" fontId="12" fillId="32" borderId="13" xfId="0" applyNumberFormat="1" applyFont="1" applyFill="1" applyBorder="1" applyAlignment="1">
      <alignment horizontal="center"/>
    </xf>
    <xf numFmtId="4" fontId="12" fillId="32" borderId="10" xfId="0" applyNumberFormat="1" applyFont="1" applyFill="1" applyBorder="1" applyAlignment="1">
      <alignment horizontal="center"/>
    </xf>
    <xf numFmtId="4" fontId="12" fillId="32" borderId="11" xfId="0" applyNumberFormat="1" applyFont="1" applyFill="1" applyBorder="1" applyAlignment="1">
      <alignment horizontal="center"/>
    </xf>
    <xf numFmtId="0" fontId="18" fillId="0" borderId="0" xfId="0" applyFont="1" applyAlignment="1">
      <alignment/>
    </xf>
    <xf numFmtId="4" fontId="12" fillId="0" borderId="10" xfId="0" applyNumberFormat="1" applyFont="1" applyBorder="1" applyAlignment="1">
      <alignment horizontal="center" vertical="top"/>
    </xf>
    <xf numFmtId="4" fontId="12" fillId="0" borderId="15" xfId="0" applyNumberFormat="1" applyFont="1" applyBorder="1" applyAlignment="1">
      <alignment horizontal="center"/>
    </xf>
    <xf numFmtId="4" fontId="13" fillId="0" borderId="15" xfId="0" applyNumberFormat="1" applyFont="1" applyBorder="1" applyAlignment="1">
      <alignment horizontal="center"/>
    </xf>
    <xf numFmtId="0" fontId="13" fillId="0" borderId="0" xfId="0" applyFont="1" applyAlignment="1">
      <alignment wrapText="1"/>
    </xf>
    <xf numFmtId="0" fontId="0" fillId="0" borderId="0" xfId="0" applyFont="1" applyAlignment="1">
      <alignment/>
    </xf>
    <xf numFmtId="0" fontId="12" fillId="0" borderId="0" xfId="0" applyFont="1" applyBorder="1" applyAlignment="1">
      <alignment/>
    </xf>
    <xf numFmtId="0" fontId="12" fillId="0" borderId="15" xfId="0" applyFont="1" applyBorder="1" applyAlignment="1">
      <alignment/>
    </xf>
    <xf numFmtId="0" fontId="14" fillId="0" borderId="10" xfId="0" applyFont="1" applyBorder="1" applyAlignment="1">
      <alignment/>
    </xf>
    <xf numFmtId="0" fontId="12" fillId="0" borderId="15" xfId="0" applyFont="1" applyBorder="1" applyAlignment="1">
      <alignment horizontal="left"/>
    </xf>
    <xf numFmtId="0" fontId="12" fillId="0" borderId="14" xfId="0" applyFont="1" applyBorder="1" applyAlignment="1">
      <alignment/>
    </xf>
    <xf numFmtId="0" fontId="13" fillId="0" borderId="0" xfId="0" applyFont="1" applyAlignment="1">
      <alignment wrapText="1"/>
    </xf>
    <xf numFmtId="0" fontId="0" fillId="0" borderId="0" xfId="0" applyFont="1" applyAlignment="1">
      <alignment/>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3"/>
  <sheetViews>
    <sheetView tabSelected="1" zoomScalePageLayoutView="0" workbookViewId="0" topLeftCell="A112">
      <selection activeCell="D149" sqref="D149"/>
    </sheetView>
  </sheetViews>
  <sheetFormatPr defaultColWidth="12.375" defaultRowHeight="12.75"/>
  <cols>
    <col min="1" max="1" width="6.00390625" style="2" customWidth="1"/>
    <col min="2" max="2" width="57.875" style="2" customWidth="1"/>
    <col min="3" max="3" width="35.375" style="6" customWidth="1"/>
    <col min="4" max="4" width="33.25390625" style="6" customWidth="1"/>
    <col min="5" max="5" width="7.125" style="1" customWidth="1"/>
    <col min="6" max="16384" width="12.375" style="1" customWidth="1"/>
  </cols>
  <sheetData>
    <row r="1" spans="1:4" s="11" customFormat="1" ht="12.75">
      <c r="A1" s="13" t="s">
        <v>0</v>
      </c>
      <c r="B1" s="13"/>
      <c r="C1" s="12"/>
      <c r="D1" s="12"/>
    </row>
    <row r="2" spans="1:4" s="11" customFormat="1" ht="12.75">
      <c r="A2" s="63" t="s">
        <v>142</v>
      </c>
      <c r="B2" s="13"/>
      <c r="C2" s="12"/>
      <c r="D2" s="12"/>
    </row>
    <row r="3" spans="1:4" s="11" customFormat="1" ht="12.75">
      <c r="A3" s="13" t="s">
        <v>143</v>
      </c>
      <c r="B3" s="13"/>
      <c r="C3" s="12"/>
      <c r="D3" s="12"/>
    </row>
    <row r="4" spans="1:4" s="11" customFormat="1" ht="12.75">
      <c r="A4" s="13" t="s">
        <v>1</v>
      </c>
      <c r="B4" s="13"/>
      <c r="C4" s="12"/>
      <c r="D4" s="12"/>
    </row>
    <row r="5" spans="3:4" s="11" customFormat="1" ht="12.75">
      <c r="C5" s="12"/>
      <c r="D5" s="12"/>
    </row>
    <row r="6" spans="2:4" s="11" customFormat="1" ht="12.75">
      <c r="B6" s="13" t="s">
        <v>30</v>
      </c>
      <c r="C6" s="12"/>
      <c r="D6" s="12"/>
    </row>
    <row r="7" spans="1:4" s="11" customFormat="1" ht="78" customHeight="1">
      <c r="A7" s="74" t="s">
        <v>157</v>
      </c>
      <c r="B7" s="75"/>
      <c r="C7" s="75"/>
      <c r="D7" s="75"/>
    </row>
    <row r="8" spans="1:4" s="11" customFormat="1" ht="11.25" customHeight="1">
      <c r="A8" s="67"/>
      <c r="B8" s="68"/>
      <c r="C8" s="68"/>
      <c r="D8" s="68"/>
    </row>
    <row r="9" spans="2:4" s="11" customFormat="1" ht="12.75">
      <c r="B9" s="29"/>
      <c r="C9" s="12"/>
      <c r="D9" s="12"/>
    </row>
    <row r="10" spans="1:4" s="11" customFormat="1" ht="12.75">
      <c r="A10" s="14"/>
      <c r="B10" s="15" t="s">
        <v>162</v>
      </c>
      <c r="C10" s="12"/>
      <c r="D10" s="12"/>
    </row>
    <row r="11" spans="1:4" s="11" customFormat="1" ht="12.75">
      <c r="A11" s="26" t="s">
        <v>150</v>
      </c>
      <c r="B11" s="26" t="s">
        <v>149</v>
      </c>
      <c r="C11" s="26" t="s">
        <v>163</v>
      </c>
      <c r="D11" s="16" t="s">
        <v>164</v>
      </c>
    </row>
    <row r="12" spans="1:4" s="11" customFormat="1" ht="15">
      <c r="A12" s="35"/>
      <c r="B12" s="48" t="s">
        <v>111</v>
      </c>
      <c r="C12" s="18"/>
      <c r="D12" s="18"/>
    </row>
    <row r="13" spans="1:4" s="11" customFormat="1" ht="15">
      <c r="A13" s="35"/>
      <c r="B13" s="49" t="s">
        <v>112</v>
      </c>
      <c r="C13" s="18"/>
      <c r="D13" s="18"/>
    </row>
    <row r="14" spans="1:4" s="11" customFormat="1" ht="15">
      <c r="A14" s="35"/>
      <c r="B14" s="50" t="s">
        <v>119</v>
      </c>
      <c r="C14" s="18"/>
      <c r="D14" s="18"/>
    </row>
    <row r="15" spans="1:4" s="11" customFormat="1" ht="12.75">
      <c r="A15" s="36">
        <v>3000</v>
      </c>
      <c r="B15" s="19" t="s">
        <v>2</v>
      </c>
      <c r="C15" s="18"/>
      <c r="D15" s="18"/>
    </row>
    <row r="16" spans="1:4" s="11" customFormat="1" ht="12.75">
      <c r="A16" s="35"/>
      <c r="B16" s="19" t="s">
        <v>3</v>
      </c>
      <c r="C16" s="18"/>
      <c r="D16" s="18"/>
    </row>
    <row r="17" spans="1:4" s="11" customFormat="1" ht="12.75">
      <c r="A17" s="40">
        <v>3400</v>
      </c>
      <c r="B17" s="39" t="s">
        <v>122</v>
      </c>
      <c r="C17" s="18"/>
      <c r="D17" s="18"/>
    </row>
    <row r="18" spans="1:4" s="11" customFormat="1" ht="12.75">
      <c r="A18" s="36">
        <v>3410</v>
      </c>
      <c r="B18" s="19" t="s">
        <v>31</v>
      </c>
      <c r="C18" s="18"/>
      <c r="D18" s="18"/>
    </row>
    <row r="19" spans="1:4" s="11" customFormat="1" ht="12.75">
      <c r="A19" s="36">
        <v>3411</v>
      </c>
      <c r="B19" s="19" t="s">
        <v>39</v>
      </c>
      <c r="C19" s="18"/>
      <c r="D19" s="18"/>
    </row>
    <row r="20" spans="1:4" s="11" customFormat="1" ht="12.75">
      <c r="A20" s="36"/>
      <c r="B20" s="19" t="s">
        <v>38</v>
      </c>
      <c r="C20" s="18"/>
      <c r="D20" s="18"/>
    </row>
    <row r="21" spans="1:4" s="11" customFormat="1" ht="12.75">
      <c r="A21" s="36"/>
      <c r="B21" s="19" t="s">
        <v>129</v>
      </c>
      <c r="C21" s="18"/>
      <c r="D21" s="18"/>
    </row>
    <row r="22" spans="1:4" s="11" customFormat="1" ht="12.75">
      <c r="A22" s="36"/>
      <c r="B22" s="19" t="s">
        <v>158</v>
      </c>
      <c r="C22" s="18">
        <v>1200</v>
      </c>
      <c r="D22" s="18">
        <v>0</v>
      </c>
    </row>
    <row r="23" spans="1:4" s="11" customFormat="1" ht="12.75">
      <c r="A23" s="36"/>
      <c r="B23" s="34" t="s">
        <v>113</v>
      </c>
      <c r="C23" s="16">
        <f>SUM(C22)</f>
        <v>1200</v>
      </c>
      <c r="D23" s="16">
        <v>0</v>
      </c>
    </row>
    <row r="24" spans="1:4" s="11" customFormat="1" ht="12.75">
      <c r="A24" s="36">
        <v>3412</v>
      </c>
      <c r="B24" s="19" t="s">
        <v>50</v>
      </c>
      <c r="C24" s="18"/>
      <c r="D24" s="18"/>
    </row>
    <row r="25" spans="1:4" s="11" customFormat="1" ht="12.75">
      <c r="A25" s="36"/>
      <c r="B25" s="19" t="s">
        <v>140</v>
      </c>
      <c r="C25" s="18"/>
      <c r="D25" s="18"/>
    </row>
    <row r="26" spans="1:4" s="11" customFormat="1" ht="12.75">
      <c r="A26" s="36"/>
      <c r="B26" s="19" t="s">
        <v>52</v>
      </c>
      <c r="C26" s="18"/>
      <c r="D26" s="18"/>
    </row>
    <row r="27" spans="1:6" s="11" customFormat="1" ht="12.75">
      <c r="A27" s="36"/>
      <c r="B27" s="19" t="s">
        <v>51</v>
      </c>
      <c r="C27" s="18">
        <v>30101.76</v>
      </c>
      <c r="D27" s="18">
        <v>30101.76</v>
      </c>
      <c r="F27" s="27"/>
    </row>
    <row r="28" spans="1:6" s="11" customFormat="1" ht="12.75">
      <c r="A28" s="36"/>
      <c r="B28" s="19" t="s">
        <v>168</v>
      </c>
      <c r="C28" s="18"/>
      <c r="D28" s="18"/>
      <c r="F28" s="27"/>
    </row>
    <row r="29" spans="1:6" s="11" customFormat="1" ht="12.75">
      <c r="A29" s="36"/>
      <c r="B29" s="73" t="s">
        <v>153</v>
      </c>
      <c r="C29" s="51">
        <v>4102.5</v>
      </c>
      <c r="D29" s="51">
        <v>4252.5</v>
      </c>
      <c r="F29" s="27"/>
    </row>
    <row r="30" spans="1:6" s="11" customFormat="1" ht="12.75">
      <c r="A30" s="36"/>
      <c r="B30" s="19" t="s">
        <v>159</v>
      </c>
      <c r="C30" s="18"/>
      <c r="D30" s="18"/>
      <c r="F30" s="27"/>
    </row>
    <row r="31" spans="1:6" s="11" customFormat="1" ht="12.75">
      <c r="A31" s="36"/>
      <c r="B31" s="19" t="s">
        <v>160</v>
      </c>
      <c r="C31" s="18"/>
      <c r="D31" s="18"/>
      <c r="F31" s="27"/>
    </row>
    <row r="32" spans="1:6" s="11" customFormat="1" ht="12.75">
      <c r="A32" s="36"/>
      <c r="B32" s="23" t="s">
        <v>165</v>
      </c>
      <c r="C32" s="52"/>
      <c r="D32" s="52"/>
      <c r="F32" s="27"/>
    </row>
    <row r="33" spans="1:4" s="11" customFormat="1" ht="12.75">
      <c r="A33" s="36"/>
      <c r="B33" s="19" t="s">
        <v>53</v>
      </c>
      <c r="C33" s="18"/>
      <c r="D33" s="18"/>
    </row>
    <row r="34" spans="1:4" s="11" customFormat="1" ht="12.75">
      <c r="A34" s="36"/>
      <c r="B34" s="19" t="s">
        <v>51</v>
      </c>
      <c r="C34" s="18">
        <v>33200.71</v>
      </c>
      <c r="D34" s="18">
        <v>33200.64</v>
      </c>
    </row>
    <row r="35" spans="1:4" s="11" customFormat="1" ht="12.75">
      <c r="A35" s="36"/>
      <c r="B35" s="23" t="s">
        <v>169</v>
      </c>
      <c r="C35" s="52"/>
      <c r="D35" s="52"/>
    </row>
    <row r="36" spans="1:4" s="11" customFormat="1" ht="12.75">
      <c r="A36" s="36"/>
      <c r="B36" s="73" t="s">
        <v>154</v>
      </c>
      <c r="C36" s="18"/>
      <c r="D36" s="18"/>
    </row>
    <row r="37" spans="1:4" s="11" customFormat="1" ht="12.75">
      <c r="A37" s="36"/>
      <c r="B37" s="19" t="s">
        <v>66</v>
      </c>
      <c r="C37" s="18">
        <v>2640</v>
      </c>
      <c r="D37" s="18">
        <v>0</v>
      </c>
    </row>
    <row r="38" spans="1:4" s="11" customFormat="1" ht="12.75">
      <c r="A38" s="36"/>
      <c r="B38" s="23" t="s">
        <v>161</v>
      </c>
      <c r="C38" s="52"/>
      <c r="D38" s="52"/>
    </row>
    <row r="39" spans="1:4" s="11" customFormat="1" ht="12.75">
      <c r="A39" s="36"/>
      <c r="B39" s="34" t="s">
        <v>114</v>
      </c>
      <c r="C39" s="53">
        <f>SUM(C24:C37)</f>
        <v>70044.97</v>
      </c>
      <c r="D39" s="53">
        <f>SUM(D37+D34+D29+D27)</f>
        <v>67554.9</v>
      </c>
    </row>
    <row r="40" spans="1:4" s="11" customFormat="1" ht="12.75">
      <c r="A40" s="36"/>
      <c r="B40" s="34" t="s">
        <v>115</v>
      </c>
      <c r="C40" s="16">
        <f>SUM(C39+C23)</f>
        <v>71244.97</v>
      </c>
      <c r="D40" s="16">
        <f>SUM(D39+D23)</f>
        <v>67554.9</v>
      </c>
    </row>
    <row r="41" spans="1:4" s="11" customFormat="1" ht="12.75">
      <c r="A41" s="36">
        <v>3500</v>
      </c>
      <c r="B41" s="19" t="s">
        <v>139</v>
      </c>
      <c r="C41" s="18"/>
      <c r="D41" s="18"/>
    </row>
    <row r="42" spans="1:4" s="11" customFormat="1" ht="12.75">
      <c r="A42" s="36">
        <v>3510</v>
      </c>
      <c r="B42" s="19" t="s">
        <v>4</v>
      </c>
      <c r="C42" s="18"/>
      <c r="D42" s="18"/>
    </row>
    <row r="43" spans="1:4" s="11" customFormat="1" ht="12.75">
      <c r="A43" s="36">
        <v>3511</v>
      </c>
      <c r="B43" s="19" t="s">
        <v>49</v>
      </c>
      <c r="C43" s="18">
        <v>1800</v>
      </c>
      <c r="D43" s="18">
        <v>3215.89</v>
      </c>
    </row>
    <row r="44" spans="1:4" s="11" customFormat="1" ht="12.75">
      <c r="A44" s="36">
        <v>3514</v>
      </c>
      <c r="B44" s="19" t="s">
        <v>54</v>
      </c>
      <c r="C44" s="52">
        <v>0</v>
      </c>
      <c r="D44" s="52">
        <v>0</v>
      </c>
    </row>
    <row r="45" spans="1:4" s="11" customFormat="1" ht="12.75">
      <c r="A45" s="36"/>
      <c r="B45" s="33" t="s">
        <v>116</v>
      </c>
      <c r="C45" s="55">
        <f>SUM(C43:C44)</f>
        <v>1800</v>
      </c>
      <c r="D45" s="55">
        <f>SUM(D43:D44)</f>
        <v>3215.89</v>
      </c>
    </row>
    <row r="46" spans="1:4" s="11" customFormat="1" ht="12.75">
      <c r="A46" s="36">
        <v>4000</v>
      </c>
      <c r="B46" s="25" t="s">
        <v>137</v>
      </c>
      <c r="C46" s="18"/>
      <c r="D46" s="18"/>
    </row>
    <row r="47" spans="1:4" s="11" customFormat="1" ht="12.75">
      <c r="A47" s="36">
        <v>4122</v>
      </c>
      <c r="B47" s="25" t="s">
        <v>40</v>
      </c>
      <c r="C47" s="18">
        <v>500</v>
      </c>
      <c r="D47" s="18">
        <v>0</v>
      </c>
    </row>
    <row r="48" spans="1:4" s="11" customFormat="1" ht="28.5" customHeight="1">
      <c r="A48" s="40">
        <v>4213</v>
      </c>
      <c r="B48" s="41" t="s">
        <v>123</v>
      </c>
      <c r="C48" s="18">
        <v>300</v>
      </c>
      <c r="D48" s="18">
        <v>0</v>
      </c>
    </row>
    <row r="49" spans="1:4" s="11" customFormat="1" ht="12.75">
      <c r="A49" s="36">
        <v>4214</v>
      </c>
      <c r="B49" s="20" t="s">
        <v>138</v>
      </c>
      <c r="C49" s="18">
        <v>0</v>
      </c>
      <c r="D49" s="18">
        <v>0</v>
      </c>
    </row>
    <row r="50" spans="1:6" s="11" customFormat="1" ht="12.75">
      <c r="A50" s="36"/>
      <c r="B50" s="38" t="s">
        <v>110</v>
      </c>
      <c r="C50" s="55">
        <f>SUM(C47:C49)</f>
        <v>800</v>
      </c>
      <c r="D50" s="55">
        <v>0</v>
      </c>
      <c r="F50" s="27"/>
    </row>
    <row r="51" spans="1:6" s="11" customFormat="1" ht="12.75">
      <c r="A51" s="36">
        <v>5200</v>
      </c>
      <c r="B51" s="20" t="s">
        <v>28</v>
      </c>
      <c r="C51" s="18"/>
      <c r="D51" s="18"/>
      <c r="F51" s="27"/>
    </row>
    <row r="52" spans="1:6" s="11" customFormat="1" ht="12.75">
      <c r="A52" s="36">
        <v>5291</v>
      </c>
      <c r="B52" s="20" t="s">
        <v>29</v>
      </c>
      <c r="C52" s="18">
        <v>2600</v>
      </c>
      <c r="D52" s="18">
        <v>2432.01</v>
      </c>
      <c r="F52" s="27"/>
    </row>
    <row r="53" spans="1:6" s="11" customFormat="1" ht="13.5" customHeight="1">
      <c r="A53" s="36"/>
      <c r="B53" s="32" t="s">
        <v>109</v>
      </c>
      <c r="C53" s="55">
        <f>SUM(C52)</f>
        <v>2600</v>
      </c>
      <c r="D53" s="55">
        <f>SUM(D52)</f>
        <v>2432.01</v>
      </c>
      <c r="F53" s="27"/>
    </row>
    <row r="54" spans="1:4" s="11" customFormat="1" ht="13.5" customHeight="1">
      <c r="A54" s="36">
        <v>5500</v>
      </c>
      <c r="B54" s="20" t="s">
        <v>62</v>
      </c>
      <c r="C54" s="54"/>
      <c r="D54" s="54"/>
    </row>
    <row r="55" spans="1:4" s="11" customFormat="1" ht="13.5" customHeight="1">
      <c r="A55" s="36">
        <v>5511</v>
      </c>
      <c r="B55" s="20" t="s">
        <v>63</v>
      </c>
      <c r="C55" s="18">
        <v>700</v>
      </c>
      <c r="D55" s="18">
        <v>0</v>
      </c>
    </row>
    <row r="56" spans="1:4" s="11" customFormat="1" ht="13.5" customHeight="1">
      <c r="A56" s="36">
        <v>5519</v>
      </c>
      <c r="B56" s="20" t="s">
        <v>69</v>
      </c>
      <c r="C56" s="18">
        <v>0</v>
      </c>
      <c r="D56" s="18">
        <v>0</v>
      </c>
    </row>
    <row r="57" spans="1:4" s="11" customFormat="1" ht="13.5" customHeight="1">
      <c r="A57" s="36"/>
      <c r="B57" s="38" t="s">
        <v>108</v>
      </c>
      <c r="C57" s="55">
        <f>SUM(C55:C56)</f>
        <v>700</v>
      </c>
      <c r="D57" s="55">
        <v>0</v>
      </c>
    </row>
    <row r="58" spans="1:4" s="11" customFormat="1" ht="13.5" customHeight="1">
      <c r="A58" s="36">
        <v>5600</v>
      </c>
      <c r="B58" s="20" t="s">
        <v>42</v>
      </c>
      <c r="C58" s="54"/>
      <c r="D58" s="54"/>
    </row>
    <row r="59" spans="1:4" s="11" customFormat="1" ht="13.5" customHeight="1">
      <c r="A59" s="36">
        <v>5610</v>
      </c>
      <c r="B59" s="20" t="s">
        <v>43</v>
      </c>
      <c r="C59" s="54"/>
      <c r="D59" s="54"/>
    </row>
    <row r="60" spans="1:4" s="11" customFormat="1" ht="13.5" customHeight="1">
      <c r="A60" s="36">
        <v>5611</v>
      </c>
      <c r="B60" s="20" t="s">
        <v>60</v>
      </c>
      <c r="C60" s="18">
        <v>0</v>
      </c>
      <c r="D60" s="18">
        <v>0</v>
      </c>
    </row>
    <row r="61" spans="1:4" s="11" customFormat="1" ht="13.5" customHeight="1">
      <c r="A61" s="36">
        <v>5612</v>
      </c>
      <c r="B61" s="20" t="s">
        <v>61</v>
      </c>
      <c r="C61" s="18">
        <v>10800</v>
      </c>
      <c r="D61" s="18">
        <v>0</v>
      </c>
    </row>
    <row r="62" spans="1:4" s="11" customFormat="1" ht="13.5" customHeight="1">
      <c r="A62" s="36">
        <v>5688</v>
      </c>
      <c r="B62" s="20" t="s">
        <v>67</v>
      </c>
      <c r="C62" s="18">
        <v>0</v>
      </c>
      <c r="D62" s="18">
        <v>0</v>
      </c>
    </row>
    <row r="63" spans="1:4" s="11" customFormat="1" ht="13.5" customHeight="1">
      <c r="A63" s="36"/>
      <c r="B63" s="20" t="s">
        <v>68</v>
      </c>
      <c r="C63" s="18"/>
      <c r="D63" s="18"/>
    </row>
    <row r="64" spans="1:4" s="11" customFormat="1" ht="13.5" customHeight="1">
      <c r="A64" s="36" t="s">
        <v>155</v>
      </c>
      <c r="B64" s="20" t="s">
        <v>44</v>
      </c>
      <c r="C64" s="18">
        <v>100</v>
      </c>
      <c r="D64" s="18">
        <v>0</v>
      </c>
    </row>
    <row r="65" spans="1:4" s="11" customFormat="1" ht="13.5" customHeight="1">
      <c r="A65" s="36"/>
      <c r="B65" s="32" t="s">
        <v>117</v>
      </c>
      <c r="C65" s="55">
        <f>SUM(C59:C64)</f>
        <v>10900</v>
      </c>
      <c r="D65" s="55">
        <v>0</v>
      </c>
    </row>
    <row r="66" spans="1:4" s="11" customFormat="1" ht="7.5" customHeight="1">
      <c r="A66" s="36"/>
      <c r="B66" s="32"/>
      <c r="C66" s="54"/>
      <c r="D66" s="54"/>
    </row>
    <row r="67" spans="1:4" s="11" customFormat="1" ht="13.5" customHeight="1">
      <c r="A67" s="36">
        <v>6000</v>
      </c>
      <c r="B67" s="20" t="s">
        <v>55</v>
      </c>
      <c r="C67" s="54"/>
      <c r="D67" s="54"/>
    </row>
    <row r="68" spans="1:4" s="11" customFormat="1" ht="13.5" customHeight="1">
      <c r="A68" s="36">
        <v>6440</v>
      </c>
      <c r="B68" s="20" t="s">
        <v>47</v>
      </c>
      <c r="C68" s="54"/>
      <c r="D68" s="54"/>
    </row>
    <row r="69" spans="1:4" s="11" customFormat="1" ht="13.5" customHeight="1">
      <c r="A69" s="36">
        <v>6441</v>
      </c>
      <c r="B69" s="69" t="s">
        <v>56</v>
      </c>
      <c r="C69" s="54"/>
      <c r="D69" s="54"/>
    </row>
    <row r="70" spans="1:4" s="11" customFormat="1" ht="13.5" customHeight="1">
      <c r="A70" s="36"/>
      <c r="B70" s="19" t="s">
        <v>57</v>
      </c>
      <c r="C70" s="52">
        <v>5800</v>
      </c>
      <c r="D70" s="52">
        <v>0</v>
      </c>
    </row>
    <row r="71" spans="1:4" s="11" customFormat="1" ht="13.5" customHeight="1">
      <c r="A71" s="36"/>
      <c r="B71" s="34" t="s">
        <v>118</v>
      </c>
      <c r="C71" s="55">
        <f>SUM(C70)</f>
        <v>5800</v>
      </c>
      <c r="D71" s="55">
        <v>0</v>
      </c>
    </row>
    <row r="72" spans="1:6" s="11" customFormat="1" ht="13.5" customHeight="1">
      <c r="A72" s="36"/>
      <c r="B72" s="34" t="s">
        <v>107</v>
      </c>
      <c r="C72" s="56">
        <f>SUM(C71+C65+C57+C53+C50+C45+C40)</f>
        <v>93844.97</v>
      </c>
      <c r="D72" s="56">
        <f>SUM(D71+D65+D57+D53+D50+D45+D40)</f>
        <v>73202.79999999999</v>
      </c>
      <c r="F72" s="27"/>
    </row>
    <row r="73" spans="1:4" s="11" customFormat="1" ht="7.5" customHeight="1">
      <c r="A73" s="36"/>
      <c r="B73" s="71"/>
      <c r="C73" s="54"/>
      <c r="D73" s="54"/>
    </row>
    <row r="74" spans="1:4" s="11" customFormat="1" ht="13.5" customHeight="1">
      <c r="A74" s="36"/>
      <c r="B74" s="34" t="s">
        <v>151</v>
      </c>
      <c r="C74" s="66"/>
      <c r="D74" s="66"/>
    </row>
    <row r="75" spans="1:4" s="11" customFormat="1" ht="13.5" customHeight="1">
      <c r="A75" s="36">
        <v>8000</v>
      </c>
      <c r="B75" s="19" t="s">
        <v>45</v>
      </c>
      <c r="C75" s="54"/>
      <c r="D75" s="54"/>
    </row>
    <row r="76" spans="1:4" s="11" customFormat="1" ht="13.5" customHeight="1">
      <c r="A76" s="36">
        <v>8400</v>
      </c>
      <c r="B76" s="19" t="s">
        <v>46</v>
      </c>
      <c r="C76" s="54"/>
      <c r="D76" s="54"/>
    </row>
    <row r="77" spans="1:4" s="11" customFormat="1" ht="13.5" customHeight="1">
      <c r="A77" s="36">
        <v>8440</v>
      </c>
      <c r="B77" s="19" t="s">
        <v>47</v>
      </c>
      <c r="C77" s="54"/>
      <c r="D77" s="54"/>
    </row>
    <row r="78" spans="1:4" s="11" customFormat="1" ht="13.5" customHeight="1">
      <c r="A78" s="36">
        <v>8441</v>
      </c>
      <c r="B78" s="19" t="s">
        <v>48</v>
      </c>
      <c r="C78" s="18">
        <v>69277.03</v>
      </c>
      <c r="D78" s="18">
        <v>43</v>
      </c>
    </row>
    <row r="79" spans="1:4" s="11" customFormat="1" ht="13.5" customHeight="1">
      <c r="A79" s="36"/>
      <c r="B79" s="19" t="s">
        <v>166</v>
      </c>
      <c r="C79" s="18"/>
      <c r="D79" s="18"/>
    </row>
    <row r="80" spans="1:4" s="11" customFormat="1" ht="13.5" customHeight="1">
      <c r="A80" s="36"/>
      <c r="B80" s="19" t="s">
        <v>167</v>
      </c>
      <c r="C80" s="18"/>
      <c r="D80" s="18"/>
    </row>
    <row r="81" spans="1:4" s="11" customFormat="1" ht="13.5" customHeight="1">
      <c r="A81" s="36">
        <v>8600</v>
      </c>
      <c r="B81" s="69" t="s">
        <v>44</v>
      </c>
      <c r="C81" s="18"/>
      <c r="D81" s="18"/>
    </row>
    <row r="82" spans="1:4" s="11" customFormat="1" ht="13.5" customHeight="1">
      <c r="A82" s="36">
        <v>8629</v>
      </c>
      <c r="B82" s="20" t="s">
        <v>106</v>
      </c>
      <c r="C82" s="18">
        <v>500</v>
      </c>
      <c r="D82" s="18">
        <v>0</v>
      </c>
    </row>
    <row r="83" spans="1:4" s="11" customFormat="1" ht="13.5" customHeight="1">
      <c r="A83" s="36"/>
      <c r="B83" s="32" t="s">
        <v>80</v>
      </c>
      <c r="C83" s="55">
        <f>SUM(C76:C82)</f>
        <v>69777.03</v>
      </c>
      <c r="D83" s="55">
        <f>SUM(D75:D82)</f>
        <v>43</v>
      </c>
    </row>
    <row r="84" spans="1:4" s="11" customFormat="1" ht="13.5" customHeight="1">
      <c r="A84" s="36"/>
      <c r="B84" s="34" t="s">
        <v>152</v>
      </c>
      <c r="C84" s="55">
        <f>C23+C39+C45+C50+C53+C57+C65+C71+C83</f>
        <v>163622</v>
      </c>
      <c r="D84" s="55">
        <f>SUM(D83+D72)</f>
        <v>73245.79999999999</v>
      </c>
    </row>
    <row r="85" spans="1:4" s="11" customFormat="1" ht="12.75">
      <c r="A85" s="36"/>
      <c r="B85" s="17" t="s">
        <v>5</v>
      </c>
      <c r="C85" s="18">
        <f>SUM(C83+C71+C65+C57+C53+C50+C45+C39+C23)</f>
        <v>163622</v>
      </c>
      <c r="D85" s="18">
        <f>SUM(D84)</f>
        <v>73245.79999999999</v>
      </c>
    </row>
    <row r="86" spans="1:4" s="11" customFormat="1" ht="12.75">
      <c r="A86" s="36"/>
      <c r="B86" s="34" t="s">
        <v>156</v>
      </c>
      <c r="C86" s="18">
        <v>230000.58</v>
      </c>
      <c r="D86" s="18">
        <v>226075.42</v>
      </c>
    </row>
    <row r="87" spans="1:4" s="11" customFormat="1" ht="12.75">
      <c r="A87" s="36"/>
      <c r="B87" s="34" t="s">
        <v>79</v>
      </c>
      <c r="C87" s="55">
        <f>SUM(C85:C86)</f>
        <v>393622.57999999996</v>
      </c>
      <c r="D87" s="55">
        <f>SUM(D85:D86)</f>
        <v>299321.22</v>
      </c>
    </row>
    <row r="88" spans="1:4" s="11" customFormat="1" ht="12.75">
      <c r="A88" s="36"/>
      <c r="B88" s="19"/>
      <c r="C88" s="18"/>
      <c r="D88" s="18"/>
    </row>
    <row r="89" spans="1:4" s="11" customFormat="1" ht="15">
      <c r="A89" s="36"/>
      <c r="B89" s="48" t="s">
        <v>7</v>
      </c>
      <c r="C89" s="18"/>
      <c r="D89" s="18"/>
    </row>
    <row r="90" spans="1:4" s="11" customFormat="1" ht="15">
      <c r="A90" s="36"/>
      <c r="B90" s="49" t="s">
        <v>8</v>
      </c>
      <c r="C90" s="18"/>
      <c r="D90" s="18"/>
    </row>
    <row r="91" spans="1:4" s="11" customFormat="1" ht="15">
      <c r="A91" s="36"/>
      <c r="B91" s="50" t="s">
        <v>9</v>
      </c>
      <c r="C91" s="18"/>
      <c r="D91" s="18"/>
    </row>
    <row r="92" spans="1:4" s="11" customFormat="1" ht="12.75">
      <c r="A92" s="36" t="s">
        <v>86</v>
      </c>
      <c r="B92" s="21" t="s">
        <v>27</v>
      </c>
      <c r="C92" s="18"/>
      <c r="D92" s="18"/>
    </row>
    <row r="93" spans="1:4" s="11" customFormat="1" ht="12.75">
      <c r="A93" s="36" t="s">
        <v>87</v>
      </c>
      <c r="B93" s="21" t="s">
        <v>135</v>
      </c>
      <c r="C93" s="18"/>
      <c r="D93" s="18"/>
    </row>
    <row r="94" spans="1:4" s="11" customFormat="1" ht="12.75">
      <c r="A94" s="36" t="s">
        <v>88</v>
      </c>
      <c r="B94" s="21" t="s">
        <v>130</v>
      </c>
      <c r="C94" s="18"/>
      <c r="D94" s="18"/>
    </row>
    <row r="95" spans="1:4" s="11" customFormat="1" ht="12.75">
      <c r="A95" s="36"/>
      <c r="B95" s="21" t="s">
        <v>131</v>
      </c>
      <c r="C95" s="18">
        <v>300</v>
      </c>
      <c r="D95" s="18">
        <v>0</v>
      </c>
    </row>
    <row r="96" spans="1:4" s="11" customFormat="1" ht="12.75">
      <c r="A96" s="36"/>
      <c r="B96" s="32" t="s">
        <v>78</v>
      </c>
      <c r="C96" s="55">
        <v>300</v>
      </c>
      <c r="D96" s="55">
        <v>0</v>
      </c>
    </row>
    <row r="97" spans="1:4" s="11" customFormat="1" ht="12.75">
      <c r="A97" s="36" t="s">
        <v>89</v>
      </c>
      <c r="B97" s="19" t="s">
        <v>121</v>
      </c>
      <c r="C97" s="18"/>
      <c r="D97" s="18"/>
    </row>
    <row r="98" spans="1:4" s="11" customFormat="1" ht="12.75">
      <c r="A98" s="36" t="s">
        <v>90</v>
      </c>
      <c r="B98" s="19" t="s">
        <v>10</v>
      </c>
      <c r="C98" s="18"/>
      <c r="D98" s="18"/>
    </row>
    <row r="99" spans="1:4" s="11" customFormat="1" ht="12.75">
      <c r="A99" s="36"/>
      <c r="B99" s="19" t="s">
        <v>132</v>
      </c>
      <c r="C99" s="18">
        <v>3000</v>
      </c>
      <c r="D99" s="18">
        <v>0</v>
      </c>
    </row>
    <row r="100" spans="1:4" s="11" customFormat="1" ht="12.75">
      <c r="A100" s="36" t="s">
        <v>91</v>
      </c>
      <c r="B100" s="19" t="s">
        <v>11</v>
      </c>
      <c r="C100" s="18"/>
      <c r="D100" s="18"/>
    </row>
    <row r="101" spans="1:4" s="11" customFormat="1" ht="12.75">
      <c r="A101" s="36"/>
      <c r="B101" s="19" t="s">
        <v>12</v>
      </c>
      <c r="C101" s="18">
        <v>2000</v>
      </c>
      <c r="D101" s="18">
        <v>0</v>
      </c>
    </row>
    <row r="102" spans="1:4" s="11" customFormat="1" ht="12.75">
      <c r="A102" s="36" t="s">
        <v>92</v>
      </c>
      <c r="B102" s="19" t="s">
        <v>133</v>
      </c>
      <c r="C102" s="18"/>
      <c r="D102" s="18"/>
    </row>
    <row r="103" spans="1:4" s="11" customFormat="1" ht="12.75">
      <c r="A103" s="36"/>
      <c r="B103" s="19" t="s">
        <v>134</v>
      </c>
      <c r="C103" s="18">
        <v>1000</v>
      </c>
      <c r="D103" s="18">
        <v>148.8</v>
      </c>
    </row>
    <row r="104" spans="1:4" s="11" customFormat="1" ht="12.75">
      <c r="A104" s="36"/>
      <c r="B104" s="33" t="s">
        <v>77</v>
      </c>
      <c r="C104" s="55">
        <f>SUM(C98:C103)</f>
        <v>6000</v>
      </c>
      <c r="D104" s="55">
        <f>SUM(D99:D103)</f>
        <v>148.8</v>
      </c>
    </row>
    <row r="105" spans="1:4" s="11" customFormat="1" ht="12.75">
      <c r="A105" s="36" t="s">
        <v>93</v>
      </c>
      <c r="B105" s="19" t="s">
        <v>13</v>
      </c>
      <c r="C105" s="18"/>
      <c r="D105" s="18"/>
    </row>
    <row r="106" spans="1:4" s="11" customFormat="1" ht="12.75">
      <c r="A106" s="36" t="s">
        <v>94</v>
      </c>
      <c r="B106" s="19" t="s">
        <v>58</v>
      </c>
      <c r="C106" s="18">
        <v>500</v>
      </c>
      <c r="D106" s="18">
        <v>41.1</v>
      </c>
    </row>
    <row r="107" spans="1:4" s="11" customFormat="1" ht="12.75">
      <c r="A107" s="36" t="s">
        <v>95</v>
      </c>
      <c r="B107" s="19" t="s">
        <v>14</v>
      </c>
      <c r="C107" s="18"/>
      <c r="D107" s="18"/>
    </row>
    <row r="108" spans="1:4" s="11" customFormat="1" ht="12.75">
      <c r="A108" s="36" t="s">
        <v>96</v>
      </c>
      <c r="B108" s="19" t="s">
        <v>15</v>
      </c>
      <c r="C108" s="18">
        <v>250</v>
      </c>
      <c r="D108" s="18">
        <v>150.66</v>
      </c>
    </row>
    <row r="109" spans="1:4" s="11" customFormat="1" ht="12.75">
      <c r="A109" s="36" t="s">
        <v>97</v>
      </c>
      <c r="B109" s="19" t="s">
        <v>26</v>
      </c>
      <c r="C109" s="18">
        <v>10000</v>
      </c>
      <c r="D109" s="18">
        <v>1161.4</v>
      </c>
    </row>
    <row r="110" spans="1:4" s="11" customFormat="1" ht="12.75">
      <c r="A110" s="36" t="s">
        <v>98</v>
      </c>
      <c r="B110" s="19" t="s">
        <v>16</v>
      </c>
      <c r="C110" s="18"/>
      <c r="D110" s="18"/>
    </row>
    <row r="111" spans="1:4" s="11" customFormat="1" ht="12.75">
      <c r="A111" s="36" t="s">
        <v>99</v>
      </c>
      <c r="B111" s="19" t="s">
        <v>22</v>
      </c>
      <c r="C111" s="18">
        <v>300</v>
      </c>
      <c r="D111" s="18">
        <v>133.92</v>
      </c>
    </row>
    <row r="112" spans="1:4" s="11" customFormat="1" ht="12.75">
      <c r="A112" s="36" t="s">
        <v>100</v>
      </c>
      <c r="B112" s="70" t="s">
        <v>16</v>
      </c>
      <c r="C112" s="18">
        <v>500</v>
      </c>
      <c r="D112" s="18">
        <v>0</v>
      </c>
    </row>
    <row r="113" spans="1:4" s="11" customFormat="1" ht="12.75">
      <c r="A113" s="36" t="s">
        <v>101</v>
      </c>
      <c r="B113" s="19" t="s">
        <v>65</v>
      </c>
      <c r="C113" s="18">
        <f>C72*0.25%</f>
        <v>234.612425</v>
      </c>
      <c r="D113" s="18">
        <v>0</v>
      </c>
    </row>
    <row r="114" spans="1:6" s="11" customFormat="1" ht="12.75">
      <c r="A114" s="36"/>
      <c r="B114" s="33" t="s">
        <v>76</v>
      </c>
      <c r="C114" s="55">
        <f>SUM(C106:C113)</f>
        <v>11784.612425</v>
      </c>
      <c r="D114" s="55">
        <f>SUM(D105:D113)</f>
        <v>1487.0800000000002</v>
      </c>
      <c r="F114" s="28"/>
    </row>
    <row r="115" spans="1:4" s="11" customFormat="1" ht="12.75">
      <c r="A115" s="36" t="s">
        <v>102</v>
      </c>
      <c r="B115" s="19" t="s">
        <v>124</v>
      </c>
      <c r="C115" s="51"/>
      <c r="D115" s="51"/>
    </row>
    <row r="116" spans="1:4" s="11" customFormat="1" ht="12.75">
      <c r="A116" s="36" t="s">
        <v>103</v>
      </c>
      <c r="B116" s="19" t="s">
        <v>25</v>
      </c>
      <c r="C116" s="18"/>
      <c r="D116" s="18"/>
    </row>
    <row r="117" spans="1:4" s="11" customFormat="1" ht="12.75">
      <c r="A117" s="36" t="s">
        <v>104</v>
      </c>
      <c r="B117" s="19" t="s">
        <v>141</v>
      </c>
      <c r="C117" s="18">
        <v>20000</v>
      </c>
      <c r="D117" s="18">
        <v>20000</v>
      </c>
    </row>
    <row r="118" spans="1:4" s="11" customFormat="1" ht="12.75">
      <c r="A118" s="36" t="s">
        <v>105</v>
      </c>
      <c r="B118" s="19" t="s">
        <v>64</v>
      </c>
      <c r="C118" s="52">
        <v>3000</v>
      </c>
      <c r="D118" s="52">
        <v>2062.85</v>
      </c>
    </row>
    <row r="119" spans="1:4" s="11" customFormat="1" ht="12.75">
      <c r="A119" s="36"/>
      <c r="B119" s="33" t="s">
        <v>75</v>
      </c>
      <c r="C119" s="55">
        <f>SUM(C117:C118)</f>
        <v>23000</v>
      </c>
      <c r="D119" s="55">
        <f>SUM(D117:D118)</f>
        <v>22062.85</v>
      </c>
    </row>
    <row r="120" spans="1:4" s="11" customFormat="1" ht="12.75">
      <c r="A120" s="36">
        <v>2000</v>
      </c>
      <c r="B120" s="72" t="s">
        <v>136</v>
      </c>
      <c r="C120" s="18"/>
      <c r="D120" s="18"/>
    </row>
    <row r="121" spans="1:4" s="11" customFormat="1" ht="12.75">
      <c r="A121" s="36">
        <v>2600</v>
      </c>
      <c r="B121" s="22" t="s">
        <v>32</v>
      </c>
      <c r="C121" s="18"/>
      <c r="D121" s="18"/>
    </row>
    <row r="122" spans="1:4" s="11" customFormat="1" ht="12.75">
      <c r="A122" s="36"/>
      <c r="B122" s="22" t="s">
        <v>33</v>
      </c>
      <c r="C122" s="65"/>
      <c r="D122" s="65"/>
    </row>
    <row r="123" spans="1:4" s="11" customFormat="1" ht="12.75">
      <c r="A123" s="36">
        <v>2650</v>
      </c>
      <c r="B123" s="22" t="s">
        <v>36</v>
      </c>
      <c r="C123" s="18"/>
      <c r="D123" s="18"/>
    </row>
    <row r="124" spans="1:4" s="11" customFormat="1" ht="51">
      <c r="A124" s="42">
        <v>2653</v>
      </c>
      <c r="B124" s="43" t="s">
        <v>147</v>
      </c>
      <c r="C124" s="64">
        <v>3000</v>
      </c>
      <c r="D124" s="64">
        <v>0</v>
      </c>
    </row>
    <row r="125" spans="1:4" s="11" customFormat="1" ht="12.75">
      <c r="A125" s="36">
        <v>2670</v>
      </c>
      <c r="B125" s="22" t="s">
        <v>37</v>
      </c>
      <c r="C125" s="18"/>
      <c r="D125" s="18"/>
    </row>
    <row r="126" spans="1:6" s="11" customFormat="1" ht="12.75">
      <c r="A126" s="36">
        <v>2671</v>
      </c>
      <c r="B126" s="22" t="s">
        <v>145</v>
      </c>
      <c r="C126" s="18">
        <v>12000</v>
      </c>
      <c r="D126" s="18">
        <v>8000</v>
      </c>
      <c r="F126" s="27"/>
    </row>
    <row r="127" spans="1:6" s="11" customFormat="1" ht="12.75">
      <c r="A127" s="36">
        <v>2673</v>
      </c>
      <c r="B127" s="22" t="s">
        <v>41</v>
      </c>
      <c r="C127" s="18">
        <v>5000</v>
      </c>
      <c r="D127" s="18">
        <v>3000</v>
      </c>
      <c r="F127" s="27"/>
    </row>
    <row r="128" spans="1:6" s="11" customFormat="1" ht="12.75">
      <c r="A128" s="36">
        <v>2674</v>
      </c>
      <c r="B128" s="22" t="s">
        <v>148</v>
      </c>
      <c r="C128" s="18">
        <v>22400</v>
      </c>
      <c r="D128" s="18">
        <v>4200</v>
      </c>
      <c r="F128" s="27"/>
    </row>
    <row r="129" spans="1:6" s="11" customFormat="1" ht="12.75">
      <c r="A129" s="36">
        <v>2676</v>
      </c>
      <c r="B129" s="22" t="s">
        <v>146</v>
      </c>
      <c r="C129" s="18">
        <v>12000</v>
      </c>
      <c r="D129" s="18">
        <v>10800</v>
      </c>
      <c r="F129" s="27"/>
    </row>
    <row r="130" spans="1:6" s="11" customFormat="1" ht="12.75">
      <c r="A130" s="36"/>
      <c r="B130" s="33" t="s">
        <v>74</v>
      </c>
      <c r="C130" s="55">
        <f>SUM(C124:C129)</f>
        <v>54400</v>
      </c>
      <c r="D130" s="55">
        <f>SUM(D126:D129)</f>
        <v>26000</v>
      </c>
      <c r="F130" s="27"/>
    </row>
    <row r="131" spans="1:6" s="11" customFormat="1" ht="12.75">
      <c r="A131" s="36">
        <v>3190</v>
      </c>
      <c r="B131" s="21" t="s">
        <v>34</v>
      </c>
      <c r="C131" s="18"/>
      <c r="D131" s="18"/>
      <c r="F131" s="27"/>
    </row>
    <row r="132" spans="1:6" s="11" customFormat="1" ht="12.75">
      <c r="A132" s="36">
        <v>3192</v>
      </c>
      <c r="B132" s="21" t="s">
        <v>35</v>
      </c>
      <c r="C132" s="18">
        <v>12840</v>
      </c>
      <c r="D132" s="18">
        <v>0</v>
      </c>
      <c r="F132" s="27"/>
    </row>
    <row r="133" spans="1:6" s="11" customFormat="1" ht="12.75">
      <c r="A133" s="36"/>
      <c r="B133" s="32" t="s">
        <v>73</v>
      </c>
      <c r="C133" s="55">
        <f>SUM(C132)</f>
        <v>12840</v>
      </c>
      <c r="D133" s="55">
        <v>0</v>
      </c>
      <c r="F133" s="27"/>
    </row>
    <row r="134" spans="1:6" s="11" customFormat="1" ht="12.75">
      <c r="A134" s="36">
        <v>3300</v>
      </c>
      <c r="B134" s="21" t="s">
        <v>23</v>
      </c>
      <c r="C134" s="18"/>
      <c r="D134" s="18"/>
      <c r="F134" s="27"/>
    </row>
    <row r="135" spans="1:6" s="11" customFormat="1" ht="12.75">
      <c r="A135" s="36">
        <v>3391</v>
      </c>
      <c r="B135" s="21" t="s">
        <v>24</v>
      </c>
      <c r="C135" s="18">
        <v>2600</v>
      </c>
      <c r="D135" s="18">
        <v>2360.36</v>
      </c>
      <c r="F135" s="27"/>
    </row>
    <row r="136" spans="1:6" s="11" customFormat="1" ht="12.75">
      <c r="A136" s="36">
        <v>3393</v>
      </c>
      <c r="B136" s="21" t="s">
        <v>120</v>
      </c>
      <c r="C136" s="18">
        <v>0</v>
      </c>
      <c r="D136" s="18">
        <v>0</v>
      </c>
      <c r="F136" s="27"/>
    </row>
    <row r="137" spans="1:6" s="11" customFormat="1" ht="12" customHeight="1">
      <c r="A137" s="42" t="s">
        <v>127</v>
      </c>
      <c r="B137" s="43" t="s">
        <v>128</v>
      </c>
      <c r="C137" s="18">
        <f>C72*5/1000</f>
        <v>469.22485</v>
      </c>
      <c r="D137" s="18">
        <v>0</v>
      </c>
      <c r="E137" s="30"/>
      <c r="F137" s="44"/>
    </row>
    <row r="138" spans="1:4" s="11" customFormat="1" ht="12.75">
      <c r="A138" s="36"/>
      <c r="B138" s="32" t="s">
        <v>71</v>
      </c>
      <c r="C138" s="55">
        <f>SUM(C135:C137)</f>
        <v>3069.22485</v>
      </c>
      <c r="D138" s="55">
        <f>SUM(D135:D137)</f>
        <v>2360.36</v>
      </c>
    </row>
    <row r="139" spans="1:4" s="11" customFormat="1" ht="12.75">
      <c r="A139" s="36"/>
      <c r="B139" s="34" t="s">
        <v>72</v>
      </c>
      <c r="C139" s="57">
        <f>SUM(C138+C133+C130+C119+C114+C104+C96)</f>
        <v>111393.837275</v>
      </c>
      <c r="D139" s="57">
        <f>SUM(D138+D133+D130+D119+D114+D104+D96)</f>
        <v>52059.090000000004</v>
      </c>
    </row>
    <row r="140" spans="1:4" s="11" customFormat="1" ht="12.75">
      <c r="A140" s="37"/>
      <c r="B140" s="31" t="s">
        <v>70</v>
      </c>
      <c r="C140" s="55">
        <f>SUM(C139)</f>
        <v>111393.837275</v>
      </c>
      <c r="D140" s="55">
        <f>SUM(D139)</f>
        <v>52059.090000000004</v>
      </c>
    </row>
    <row r="141" spans="3:4" s="11" customFormat="1" ht="12.75">
      <c r="C141" s="12"/>
      <c r="D141" s="12"/>
    </row>
    <row r="142" spans="2:4" s="11" customFormat="1" ht="12.75">
      <c r="B142" s="45" t="s">
        <v>17</v>
      </c>
      <c r="C142" s="58">
        <v>2018</v>
      </c>
      <c r="D142" s="58">
        <v>2018</v>
      </c>
    </row>
    <row r="143" spans="2:4" s="11" customFormat="1" ht="12.75">
      <c r="B143" s="46" t="s">
        <v>6</v>
      </c>
      <c r="C143" s="59">
        <f>SUM(C86)</f>
        <v>230000.58</v>
      </c>
      <c r="D143" s="59">
        <f>SUM(D86)</f>
        <v>226075.42</v>
      </c>
    </row>
    <row r="144" spans="2:4" s="11" customFormat="1" ht="12.75">
      <c r="B144" s="46" t="s">
        <v>18</v>
      </c>
      <c r="C144" s="60">
        <f>SUM(C84)</f>
        <v>163622</v>
      </c>
      <c r="D144" s="60">
        <f>SUM(D85)</f>
        <v>73245.79999999999</v>
      </c>
    </row>
    <row r="145" spans="2:4" s="11" customFormat="1" ht="12.75">
      <c r="B145" s="46" t="s">
        <v>19</v>
      </c>
      <c r="C145" s="61">
        <f>SUM(C143:C144)</f>
        <v>393622.57999999996</v>
      </c>
      <c r="D145" s="61">
        <f>SUM(D143:D144)</f>
        <v>299321.22</v>
      </c>
    </row>
    <row r="146" spans="2:4" s="11" customFormat="1" ht="12.75">
      <c r="B146" s="46" t="s">
        <v>20</v>
      </c>
      <c r="C146" s="61">
        <f>SUM(C140)</f>
        <v>111393.837275</v>
      </c>
      <c r="D146" s="61">
        <f>SUM(D140)</f>
        <v>52059.090000000004</v>
      </c>
    </row>
    <row r="147" spans="1:4" s="11" customFormat="1" ht="12.75">
      <c r="A147" s="14"/>
      <c r="B147" s="47" t="s">
        <v>21</v>
      </c>
      <c r="C147" s="62">
        <f>C145-C146</f>
        <v>282228.74272499996</v>
      </c>
      <c r="D147" s="62">
        <f>D145-D146</f>
        <v>247262.12999999998</v>
      </c>
    </row>
    <row r="148" spans="1:6" s="11" customFormat="1" ht="12.75">
      <c r="A148" s="14"/>
      <c r="B148" s="24"/>
      <c r="C148" s="12"/>
      <c r="D148" s="12"/>
      <c r="F148" s="27"/>
    </row>
    <row r="149" spans="1:6" s="11" customFormat="1" ht="12.75">
      <c r="A149" s="14"/>
      <c r="B149" s="14" t="s">
        <v>126</v>
      </c>
      <c r="C149" s="14" t="s">
        <v>126</v>
      </c>
      <c r="D149" s="14" t="s">
        <v>126</v>
      </c>
      <c r="F149" s="27"/>
    </row>
    <row r="150" spans="1:4" s="11" customFormat="1" ht="12.75">
      <c r="A150" s="14"/>
      <c r="B150" s="14" t="s">
        <v>125</v>
      </c>
      <c r="C150" s="12" t="s">
        <v>81</v>
      </c>
      <c r="D150" s="12" t="s">
        <v>82</v>
      </c>
    </row>
    <row r="151" spans="2:6" s="11" customFormat="1" ht="12.75">
      <c r="B151" s="14" t="s">
        <v>144</v>
      </c>
      <c r="C151" s="12" t="s">
        <v>83</v>
      </c>
      <c r="D151" s="12" t="s">
        <v>84</v>
      </c>
      <c r="F151" s="27"/>
    </row>
    <row r="152" spans="2:6" s="11" customFormat="1" ht="12.75">
      <c r="B152" s="14"/>
      <c r="C152" s="12"/>
      <c r="D152" s="12"/>
      <c r="F152" s="27"/>
    </row>
    <row r="153" spans="1:4" s="11" customFormat="1" ht="12.75">
      <c r="A153" s="14"/>
      <c r="B153" s="14"/>
      <c r="C153" s="12"/>
      <c r="D153" s="12"/>
    </row>
    <row r="154" spans="1:4" s="11" customFormat="1" ht="12.75">
      <c r="A154" s="14"/>
      <c r="B154" s="14" t="s">
        <v>59</v>
      </c>
      <c r="C154" s="12" t="s">
        <v>85</v>
      </c>
      <c r="D154" s="12" t="s">
        <v>85</v>
      </c>
    </row>
    <row r="155" spans="1:6" ht="15">
      <c r="A155" s="10"/>
      <c r="B155" s="9"/>
      <c r="C155" s="7"/>
      <c r="D155" s="7"/>
      <c r="E155" s="8"/>
      <c r="F155" s="8"/>
    </row>
    <row r="156" spans="1:6" ht="15">
      <c r="A156" s="10"/>
      <c r="B156" s="9"/>
      <c r="C156" s="7"/>
      <c r="D156" s="7"/>
      <c r="E156" s="8"/>
      <c r="F156" s="8"/>
    </row>
    <row r="157" ht="12.75">
      <c r="A157" s="3"/>
    </row>
    <row r="158" ht="12.75">
      <c r="A158" s="3"/>
    </row>
    <row r="181" ht="12.75">
      <c r="B181" s="5"/>
    </row>
    <row r="190" ht="12.75">
      <c r="A190" s="4"/>
    </row>
    <row r="191" ht="12.75">
      <c r="A191" s="4"/>
    </row>
    <row r="192" ht="12.75">
      <c r="A192" s="3"/>
    </row>
    <row r="193" ht="12.75">
      <c r="A193" s="3"/>
    </row>
  </sheetData>
  <sheetProtection/>
  <mergeCells count="1">
    <mergeCell ref="A7:D7"/>
  </mergeCells>
  <printOptions horizontalCentered="1"/>
  <pageMargins left="0.3937007874015748" right="0.1968503937007874" top="0.7086614173228347" bottom="0.5905511811023623" header="0.35433070866141736" footer="0.31496062992125984"/>
  <pageSetup horizontalDpi="600" verticalDpi="600" orientation="landscape" pageOrder="overThenDown" paperSize="9" scale="95" r:id="rId1"/>
  <headerFooter alignWithMargins="0">
    <oddHeader>&amp;RΑΠΟΛΟΓΙΣΜΟΣ 2018 Κ. ΚΑΤΣΕΑ</oddHeader>
    <oddFooter>&amp;CΣελίδα &amp;P από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2019-02-04T07:06:59Z</cp:lastPrinted>
  <dcterms:created xsi:type="dcterms:W3CDTF">2001-01-04T08:53:27Z</dcterms:created>
  <dcterms:modified xsi:type="dcterms:W3CDTF">2019-02-04T07:07:00Z</dcterms:modified>
  <cp:category/>
  <cp:version/>
  <cp:contentType/>
  <cp:contentStatus/>
</cp:coreProperties>
</file>