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7280" windowHeight="6648" activeTab="0"/>
  </bookViews>
  <sheets>
    <sheet name="ΠΡΟΥΠ 2015 ΑΖΑΡΙΑ" sheetId="1" r:id="rId1"/>
  </sheets>
  <definedNames>
    <definedName name="_xlnm.Print_Area" localSheetId="0">'ΠΡΟΥΠ 2015 ΑΖΑΡΙΑ'!$A$1:$D$122</definedName>
    <definedName name="_xlnm.Print_Titles" localSheetId="0">'ΠΡΟΥΠ 2015 ΑΖΑΡΙΑ'!$9:$9</definedName>
  </definedNames>
  <calcPr fullCalcOnLoad="1"/>
</workbook>
</file>

<file path=xl/sharedStrings.xml><?xml version="1.0" encoding="utf-8"?>
<sst xmlns="http://schemas.openxmlformats.org/spreadsheetml/2006/main" count="152" uniqueCount="148">
  <si>
    <t>APIΣTOTEΛEIO ΠANEΠIΣTHMIO ΘEΣΣAΛONIKHΣ</t>
  </si>
  <si>
    <t xml:space="preserve">TMHMA KΛHPOΔOTHMATΩN </t>
  </si>
  <si>
    <t>Tόκοι κεφαλαίων</t>
  </si>
  <si>
    <t xml:space="preserve">     Yπόλοιπο προηγούμενης χρήσης</t>
  </si>
  <si>
    <t>EΞOΔA</t>
  </si>
  <si>
    <t>KATHΓOPIA I</t>
  </si>
  <si>
    <t>TAKTIKA</t>
  </si>
  <si>
    <t>Πληρωμές για μη προσωπικές υπηρεσίες</t>
  </si>
  <si>
    <t>Δημόσιες σχέσεις</t>
  </si>
  <si>
    <t>Δημοσιεύσεις</t>
  </si>
  <si>
    <t>Λοιπές δαπάνες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</si>
  <si>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</si>
  <si>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</si>
  <si>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</si>
  <si>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</si>
  <si>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</si>
  <si>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Αποδόσεις εσόδων υπέρ τρίτων</t>
  </si>
  <si>
    <t>Απόδοση στο Δημόσιο υπέρ αυτού εισπράξ</t>
  </si>
  <si>
    <t>Φόροι-Τέλη</t>
  </si>
  <si>
    <t>Συντήρηση και επισκευή κτιρίων</t>
  </si>
  <si>
    <t>Πληρωμές για υπηρεσίες</t>
  </si>
  <si>
    <t>Εσοδα υπέρ Δημοσίου και τρίτων</t>
  </si>
  <si>
    <t xml:space="preserve">Εσοδα υπέρ Δημοσίου </t>
  </si>
  <si>
    <t>Χορηγίες για εθνικούς κοινωνικούς</t>
  </si>
  <si>
    <t>Έσοδα από την εκμίσθωση ακίν. περιουσίας</t>
  </si>
  <si>
    <t>Χορηγίες για εκπαιδευτικούς σκοπούς</t>
  </si>
  <si>
    <t xml:space="preserve">                             ΔΩΡΕΑ ΣΕ ΜΝΗΜΗ ΧΑΝΑΝΙΑ ΑΖΑΡΙΑ</t>
  </si>
  <si>
    <t>Έσοδα εκ λοιπών περιπτώσεων</t>
  </si>
  <si>
    <t>Έσοδα από εγγυήσεις, παρακαταθήκες κ.λπ.</t>
  </si>
  <si>
    <t>Επιστροφή λοιπών περιπτώσεων</t>
  </si>
  <si>
    <t>Εσοδα προηγουμένων ετών</t>
  </si>
  <si>
    <t>Εσοδα από την επιχειρηματική γενικά δραστηριοτητα</t>
  </si>
  <si>
    <t>Εσοδα από εκμίσθωση κινητής ή ακίνητης περιουσίας</t>
  </si>
  <si>
    <t>Λοιπά εσοδα</t>
  </si>
  <si>
    <t>Εσοδα υπέρ Δημοσίου,αποκεντρ.Δημοσ.Υπηρ κ.λ.π</t>
  </si>
  <si>
    <t>Προσαυξήσεις από τόκους υπερημερίας</t>
  </si>
  <si>
    <t>Tόκοι από καταθέσεις όψεως</t>
  </si>
  <si>
    <t>Έξοδα κοινοχρήστων</t>
  </si>
  <si>
    <t>Έσοδα από εγγύηση μίσθωσης</t>
  </si>
  <si>
    <t>Λειτουργικά έξοδα Τμ. Κληροδοτημάτων</t>
  </si>
  <si>
    <t xml:space="preserve">Τέλη </t>
  </si>
  <si>
    <t>Τόκοι από προθεσμιακή κατάθεση</t>
  </si>
  <si>
    <t xml:space="preserve">Έσοδα από ποσά που καταβλήθηκαν στο </t>
  </si>
  <si>
    <t>κληρ/μα από μισθωτές χωρίς να οφείλονται</t>
  </si>
  <si>
    <t>Οικονομικών Υπηρεσιών</t>
  </si>
  <si>
    <t>ΒΑΣΙΛΙΚΗ ΚΟΥΖΙΩΡΤΗ</t>
  </si>
  <si>
    <t>0000</t>
  </si>
  <si>
    <t>0260</t>
  </si>
  <si>
    <t>0263</t>
  </si>
  <si>
    <t>0268</t>
  </si>
  <si>
    <t>0400</t>
  </si>
  <si>
    <t>0411</t>
  </si>
  <si>
    <t>0412</t>
  </si>
  <si>
    <t>0419</t>
  </si>
  <si>
    <t>0800</t>
  </si>
  <si>
    <t>0813</t>
  </si>
  <si>
    <t>0850</t>
  </si>
  <si>
    <t>0851</t>
  </si>
  <si>
    <t>0863</t>
  </si>
  <si>
    <t>0890</t>
  </si>
  <si>
    <t>0894</t>
  </si>
  <si>
    <t>0899</t>
  </si>
  <si>
    <t>0899Α</t>
  </si>
  <si>
    <t>0900</t>
  </si>
  <si>
    <t>0910</t>
  </si>
  <si>
    <t>0911</t>
  </si>
  <si>
    <t>0912</t>
  </si>
  <si>
    <t>Σύνολο κ.α. 3190</t>
  </si>
  <si>
    <t>Σύνολο κατηγορίας I</t>
  </si>
  <si>
    <t>Σύνολο εξόδων</t>
  </si>
  <si>
    <t>Σύνολο κ.α. 3300</t>
  </si>
  <si>
    <t>Σύνολο κ.α. 2000</t>
  </si>
  <si>
    <t>Σύνολο κ.α. 0900</t>
  </si>
  <si>
    <t>Σύνολο κ.α.  0800</t>
  </si>
  <si>
    <t>Σύνολο κ.α.  0400</t>
  </si>
  <si>
    <t>Σύνολο κ.α. 8000</t>
  </si>
  <si>
    <t>Σύνολο εσόδων</t>
  </si>
  <si>
    <t>Σύνολο</t>
  </si>
  <si>
    <t>Σύνολο κ.α. 5600</t>
  </si>
  <si>
    <t>Σύνολο κ.α. 5200</t>
  </si>
  <si>
    <t>Σύνολο κ.α. 4000</t>
  </si>
  <si>
    <t>Σύνολο κ.α. 3500</t>
  </si>
  <si>
    <t>Σύνολο κ.α. 3400</t>
  </si>
  <si>
    <t xml:space="preserve">EΣOΔA </t>
  </si>
  <si>
    <t xml:space="preserve"> KATHΓOPIA  I</t>
  </si>
  <si>
    <t xml:space="preserve">A ' TAKTIKA </t>
  </si>
  <si>
    <r>
      <rPr>
        <b/>
        <sz val="10"/>
        <rFont val="Arial"/>
        <family val="2"/>
      </rPr>
      <t>ΣKOΠOΣ:</t>
    </r>
    <r>
      <rPr>
        <sz val="10"/>
        <rFont val="Arial"/>
        <family val="2"/>
      </rPr>
      <t xml:space="preserve"> Χορήγηση χρηματικού βραβείου σε αποφοίτους της Οδοντιατρικής Σχολής κατά προτίμηση από τους Νομούς Ημαθίας και Πιερίας με βαθμό πτυχίου τουλάχιστον 7,50.</t>
    </r>
  </si>
  <si>
    <t xml:space="preserve">Έσοδα από την εκμίσθωση κατ/των </t>
  </si>
  <si>
    <t>Σύνολο κ.α. 0200</t>
  </si>
  <si>
    <t>εκπαιδευτικούς &amp; άλλους συναφείς χώρους</t>
  </si>
  <si>
    <t xml:space="preserve">Επιστροφή εγγύησης μίσθωσης </t>
  </si>
  <si>
    <t>Πληρωμές δια μεταβιβάσεως εισοδημάτων σε τρίτους</t>
  </si>
  <si>
    <t>3394</t>
  </si>
  <si>
    <t>Παρακράτηση 5‰ επί των εσόδων (άρθ 65 § 2 Ν. 4182/13)</t>
  </si>
  <si>
    <t>ΓΕΝΙΚΗ ΔΙΕΥΘΥΝΣΗ ΟΙΚΟΝΟΜΙΚΩΝ ΥΠΗΡΕΣΙΩΝ</t>
  </si>
  <si>
    <t>ΔΙΕΥΘΥΝΣΗ ΠΕΡΙΟΥΣΙΑΣ ΚΑΙ ΠΡΟΜΗΘΕΙΩΝ</t>
  </si>
  <si>
    <t>Φόροι</t>
  </si>
  <si>
    <t>Πρόσθετες παροχές υπαλλήλων υπηρετών και εργατών</t>
  </si>
  <si>
    <t xml:space="preserve">Αμοιβή λόγω εργασίας κατά τις εξαιρέσιμες μέρες και ώρες  </t>
  </si>
  <si>
    <t xml:space="preserve">Αποζημίωση υπαλλήλων λόγω συμμετοχής σε επιτροπές </t>
  </si>
  <si>
    <t>(διαχειριστικές πολυκατοικιών) εκτός κανονικού ωραρίου</t>
  </si>
  <si>
    <t>Aμοιβές προσωπών που εκτελούν ειδικές υπηρεσίες</t>
  </si>
  <si>
    <t>Aμοιβές λοιπών που εκτελούν ειδικές υπηρεσίες με την ιδιότητα</t>
  </si>
  <si>
    <t>Aμοιβές τεχνικών που εκτελούν ειδικές υπηρεσίες με την</t>
  </si>
  <si>
    <t>5680</t>
  </si>
  <si>
    <t>Διάφορα έσοδα</t>
  </si>
  <si>
    <t>5689</t>
  </si>
  <si>
    <t>Λοιπά έσοδα που δεν κατονομάζονται ειδικά</t>
  </si>
  <si>
    <t>Δικαστικά &amp; συμβολαιογραφικά έξοδα</t>
  </si>
  <si>
    <t>2651</t>
  </si>
  <si>
    <t>Χρηματικά βραβεία για απόφοιτους του Τμ. Οδοντιατρικής</t>
  </si>
  <si>
    <t>O N O M A Σ I A</t>
  </si>
  <si>
    <t>ΚΑΤΗΓΟΡΙΑ ΙΙ</t>
  </si>
  <si>
    <t>Σύνολο κατηγορίας ΙΙ</t>
  </si>
  <si>
    <t>Σύνολο κατηγορίας Ι &amp; ΙΙ</t>
  </si>
  <si>
    <t>ΚΩΔ</t>
  </si>
  <si>
    <t xml:space="preserve">Yπόλοιπο προηγούμενης χρήσης </t>
  </si>
  <si>
    <t>Προσαυξήσεις, πρόστιμα, χρηματικές ποινές και πρόστιμα</t>
  </si>
  <si>
    <t>Έσοδα  από την εκμίσθωση κινητής ή ακίνητης περιουσίας</t>
  </si>
  <si>
    <t>Έσοδα  από την επιχειρηματική γενικά δραστηριότητα του N.Π.Δ.Δ.</t>
  </si>
  <si>
    <t>3400</t>
  </si>
  <si>
    <t xml:space="preserve">Πρόστιμα από καταλογιστικές αποφάσεις διαφόρων αρχών </t>
  </si>
  <si>
    <t>(εκτέλεση καταδικαστικών αποφάσεων Πολιτικών Δικαστηρίων κλπ.)</t>
  </si>
  <si>
    <t>Aμοιβές νομικών που εκτελούν ειδικές υπηρεσίες με την</t>
  </si>
  <si>
    <t xml:space="preserve"> ιδιότητα του ελεύθερου επαγγελματία</t>
  </si>
  <si>
    <t>Φόροι-Τέλη-Έξοδα βεβαιώσεως και εισπράξεως εσόδων</t>
  </si>
  <si>
    <t>Πρόσοδοι από κεφάλαια κινητών αξιών &amp; λοιπών περιπτώσεων</t>
  </si>
  <si>
    <t xml:space="preserve">Εσοδα από εκμίσθωση   ακίνητης περιουσίας </t>
  </si>
  <si>
    <t>ελεύθ. επαγγ. (π.χ. μεσίτες, μηχανικοί κ.α.)</t>
  </si>
  <si>
    <t>ιδιότητα ελεύθ. επαγγ. (πχ υδραυλικοί, ηλεκτρολόγοι κ.α.)</t>
  </si>
  <si>
    <t>0425</t>
  </si>
  <si>
    <t>Αμοιβές πραγματογνωμόνων-πιστοποιημένων εκτιμητών</t>
  </si>
  <si>
    <t>α) «Γεώργιος Φωτεινίδης και ΣΙΑ Ο.Ε.» Επιταγές δικαστικών αποφάσεων 257/2019 και 6428/2016 Μονομελές Πρωτοδικείο Θεσσαλονίκης = 20.737,07 + 36.373,13 = 57.110,20)</t>
  </si>
  <si>
    <t>β) Αμοιρίδου Ζωή = 12.121,20+600,00 δικαστικά έξοδα =12.721,20</t>
  </si>
  <si>
    <t>Α Π Ο Λ O Γ I Σ M O Σ 2020</t>
  </si>
  <si>
    <t xml:space="preserve">                                 Με εντολή του Πρύτανη</t>
  </si>
  <si>
    <t>Με εντολή του Πρύτανη</t>
  </si>
  <si>
    <t xml:space="preserve">Η Προϊσταμένη  </t>
  </si>
  <si>
    <t>Η Προϊσταμένη της Δ/νσης</t>
  </si>
  <si>
    <t>Η Προϊσταμένη της Γεν.Δ/νσης</t>
  </si>
  <si>
    <t>του Τμήματος Κληροδοτημάτων</t>
  </si>
  <si>
    <t>Περιουσίας και Προμηθειών</t>
  </si>
  <si>
    <t>ΑΙΚ. Β. ΠΑΤΚΟΥ</t>
  </si>
  <si>
    <t>ΠΡΟΥΠΟΛΟΓΙΣΘΕΝΤΑ 2020</t>
  </si>
  <si>
    <t>ΠΡΑΓΜΑΤΟΠΟΙΗΘΕΝΤΑ 2020</t>
  </si>
  <si>
    <r>
      <t>Ισόγειο κατάστημα επί της οδού Αγ.Θεοδώρας 4 - Θεσ/νίκη. Μισθώτρια: Χατζηστογιάννη Μαρία                                                                                 Μίσθωμα: 1/1-29/2/2020 = 900,00</t>
    </r>
    <r>
      <rPr>
        <sz val="10"/>
        <rFont val="Calibri"/>
        <family val="2"/>
      </rPr>
      <t>€</t>
    </r>
    <r>
      <rPr>
        <sz val="10"/>
        <rFont val="Arial"/>
        <family val="2"/>
      </rPr>
      <t xml:space="preserve"> x 2μήνες = 1.800,00</t>
    </r>
    <r>
      <rPr>
        <sz val="10"/>
        <rFont val="Calibri"/>
        <family val="2"/>
      </rPr>
      <t>€</t>
    </r>
  </si>
  <si>
    <t>Μειωμένο μίσθωμα 40%:                                                                                                             1/3-30/6/2020=540,00Χ4μήνες=2.160,00</t>
  </si>
  <si>
    <t xml:space="preserve"> Μίσθωμα: 1/7-30/9/2020 = 900,00€ x 3μήνες = 2.700,00€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</si>
</sst>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</numFmts>
  <fonts count="50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GrHelvetica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0" borderId="2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7" borderId="1" applyNumberFormat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6" fillId="0" borderId="0" xfId="0" applyNumberFormat="1" applyFont="1" applyAlignment="1">
      <alignment horizontal="left"/>
    </xf>
    <xf numFmtId="180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11" xfId="0" applyNumberFormat="1" applyFont="1" applyBorder="1" applyAlignment="1">
      <alignment horizontal="right" indent="5"/>
    </xf>
    <xf numFmtId="4" fontId="7" fillId="0" borderId="10" xfId="0" applyNumberFormat="1" applyFont="1" applyBorder="1" applyAlignment="1">
      <alignment horizontal="right" indent="5"/>
    </xf>
    <xf numFmtId="4" fontId="7" fillId="0" borderId="11" xfId="0" applyNumberFormat="1" applyFont="1" applyBorder="1" applyAlignment="1">
      <alignment horizontal="right" indent="5"/>
    </xf>
    <xf numFmtId="4" fontId="6" fillId="0" borderId="13" xfId="0" applyNumberFormat="1" applyFont="1" applyBorder="1" applyAlignment="1">
      <alignment horizontal="right" indent="5"/>
    </xf>
    <xf numFmtId="4" fontId="6" fillId="0" borderId="14" xfId="0" applyNumberFormat="1" applyFont="1" applyBorder="1" applyAlignment="1">
      <alignment horizontal="right" indent="5"/>
    </xf>
    <xf numFmtId="4" fontId="7" fillId="0" borderId="13" xfId="0" applyNumberFormat="1" applyFont="1" applyBorder="1" applyAlignment="1">
      <alignment horizontal="right" indent="5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indent="5"/>
    </xf>
    <xf numFmtId="0" fontId="9" fillId="0" borderId="11" xfId="0" applyFont="1" applyBorder="1" applyAlignment="1">
      <alignment horizontal="left" indent="5"/>
    </xf>
    <xf numFmtId="0" fontId="7" fillId="0" borderId="12" xfId="0" applyFont="1" applyBorder="1" applyAlignment="1">
      <alignment horizontal="left" indent="5"/>
    </xf>
    <xf numFmtId="49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indent="5"/>
    </xf>
    <xf numFmtId="49" fontId="6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indent="5"/>
    </xf>
    <xf numFmtId="0" fontId="12" fillId="32" borderId="10" xfId="0" applyFont="1" applyFill="1" applyBorder="1" applyAlignment="1">
      <alignment horizontal="center"/>
    </xf>
    <xf numFmtId="0" fontId="13" fillId="32" borderId="11" xfId="0" applyFont="1" applyFill="1" applyBorder="1" applyAlignment="1">
      <alignment/>
    </xf>
    <xf numFmtId="0" fontId="13" fillId="32" borderId="13" xfId="0" applyFont="1" applyFill="1" applyBorder="1" applyAlignment="1">
      <alignment/>
    </xf>
    <xf numFmtId="0" fontId="12" fillId="32" borderId="14" xfId="0" applyFont="1" applyFill="1" applyBorder="1" applyAlignment="1">
      <alignment horizontal="left" indent="5"/>
    </xf>
    <xf numFmtId="0" fontId="12" fillId="32" borderId="11" xfId="0" applyFont="1" applyFill="1" applyBorder="1" applyAlignment="1">
      <alignment horizontal="left" indent="5"/>
    </xf>
    <xf numFmtId="0" fontId="12" fillId="32" borderId="13" xfId="0" applyFont="1" applyFill="1" applyBorder="1" applyAlignment="1">
      <alignment horizontal="left" indent="5"/>
    </xf>
    <xf numFmtId="0" fontId="14" fillId="0" borderId="0" xfId="0" applyFont="1" applyAlignment="1">
      <alignment/>
    </xf>
    <xf numFmtId="0" fontId="7" fillId="0" borderId="11" xfId="0" applyFont="1" applyBorder="1" applyAlignment="1">
      <alignment horizontal="left" indent="5"/>
    </xf>
    <xf numFmtId="4" fontId="7" fillId="0" borderId="14" xfId="0" applyNumberFormat="1" applyFont="1" applyBorder="1" applyAlignment="1">
      <alignment horizontal="right" indent="5"/>
    </xf>
    <xf numFmtId="4" fontId="13" fillId="32" borderId="14" xfId="0" applyNumberFormat="1" applyFont="1" applyFill="1" applyBorder="1" applyAlignment="1">
      <alignment horizontal="center"/>
    </xf>
    <xf numFmtId="4" fontId="13" fillId="32" borderId="13" xfId="0" applyNumberFormat="1" applyFont="1" applyFill="1" applyBorder="1" applyAlignment="1">
      <alignment horizontal="center"/>
    </xf>
    <xf numFmtId="4" fontId="13" fillId="32" borderId="11" xfId="0" applyNumberFormat="1" applyFont="1" applyFill="1" applyBorder="1" applyAlignment="1">
      <alignment horizontal="center"/>
    </xf>
    <xf numFmtId="4" fontId="13" fillId="32" borderId="10" xfId="0" applyNumberFormat="1" applyFont="1" applyFill="1" applyBorder="1" applyAlignment="1">
      <alignment horizontal="center"/>
    </xf>
    <xf numFmtId="0" fontId="12" fillId="32" borderId="14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indent="5"/>
    </xf>
    <xf numFmtId="4" fontId="5" fillId="0" borderId="0" xfId="0" applyNumberFormat="1" applyFont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PageLayoutView="0" workbookViewId="0" topLeftCell="A93">
      <selection activeCell="D25" sqref="D25"/>
    </sheetView>
  </sheetViews>
  <sheetFormatPr defaultColWidth="12.50390625" defaultRowHeight="12.75"/>
  <cols>
    <col min="1" max="1" width="6.00390625" style="2" customWidth="1"/>
    <col min="2" max="2" width="52.00390625" style="3" customWidth="1"/>
    <col min="3" max="3" width="38.625" style="4" customWidth="1"/>
    <col min="4" max="4" width="36.375" style="4" customWidth="1"/>
    <col min="5" max="16384" width="12.50390625" style="1" customWidth="1"/>
  </cols>
  <sheetData>
    <row r="1" spans="1:2" ht="12.75">
      <c r="A1" s="5" t="s">
        <v>0</v>
      </c>
      <c r="B1" s="5"/>
    </row>
    <row r="2" spans="1:2" ht="12.75">
      <c r="A2" s="41" t="s">
        <v>94</v>
      </c>
      <c r="B2" s="5"/>
    </row>
    <row r="3" spans="1:2" ht="12.75">
      <c r="A3" s="5" t="s">
        <v>95</v>
      </c>
      <c r="B3" s="5"/>
    </row>
    <row r="4" spans="1:2" ht="12.75">
      <c r="A4" s="5" t="s">
        <v>1</v>
      </c>
      <c r="B4" s="5"/>
    </row>
    <row r="5" spans="1:2" ht="8.25" customHeight="1">
      <c r="A5" s="5"/>
      <c r="B5" s="5"/>
    </row>
    <row r="6" ht="12.75">
      <c r="B6" s="5" t="s">
        <v>26</v>
      </c>
    </row>
    <row r="7" spans="1:4" ht="26.25" customHeight="1">
      <c r="A7" s="55" t="s">
        <v>86</v>
      </c>
      <c r="B7" s="56"/>
      <c r="C7" s="56"/>
      <c r="D7" s="56"/>
    </row>
    <row r="8" ht="12.75">
      <c r="B8" s="6" t="s">
        <v>134</v>
      </c>
    </row>
    <row r="9" spans="1:4" ht="12.75">
      <c r="A9" s="7" t="s">
        <v>115</v>
      </c>
      <c r="B9" s="7" t="s">
        <v>111</v>
      </c>
      <c r="C9" s="54" t="s">
        <v>143</v>
      </c>
      <c r="D9" s="54" t="s">
        <v>144</v>
      </c>
    </row>
    <row r="10" spans="1:4" ht="13.5">
      <c r="A10" s="25"/>
      <c r="B10" s="38" t="s">
        <v>83</v>
      </c>
      <c r="C10" s="19"/>
      <c r="D10" s="19"/>
    </row>
    <row r="11" spans="1:4" ht="13.5">
      <c r="A11" s="25"/>
      <c r="B11" s="39" t="s">
        <v>84</v>
      </c>
      <c r="C11" s="19"/>
      <c r="D11" s="19"/>
    </row>
    <row r="12" spans="1:4" ht="13.5">
      <c r="A12" s="25"/>
      <c r="B12" s="40" t="s">
        <v>85</v>
      </c>
      <c r="C12" s="19"/>
      <c r="D12" s="19"/>
    </row>
    <row r="13" spans="1:4" ht="12.75">
      <c r="A13" s="26">
        <v>3000</v>
      </c>
      <c r="B13" s="8" t="s">
        <v>119</v>
      </c>
      <c r="C13" s="19"/>
      <c r="D13" s="19"/>
    </row>
    <row r="14" spans="1:4" ht="12.75">
      <c r="A14" s="26" t="s">
        <v>120</v>
      </c>
      <c r="B14" s="8" t="s">
        <v>118</v>
      </c>
      <c r="C14" s="19"/>
      <c r="D14" s="19"/>
    </row>
    <row r="15" spans="1:4" ht="12.75">
      <c r="A15" s="26">
        <v>3410</v>
      </c>
      <c r="B15" s="8" t="s">
        <v>24</v>
      </c>
      <c r="C15" s="19"/>
      <c r="D15" s="19"/>
    </row>
    <row r="16" spans="1:4" ht="12.75">
      <c r="A16" s="26">
        <v>3412</v>
      </c>
      <c r="B16" s="8" t="s">
        <v>87</v>
      </c>
      <c r="C16" s="19"/>
      <c r="D16" s="19"/>
    </row>
    <row r="17" spans="1:4" ht="39" customHeight="1">
      <c r="A17" s="26"/>
      <c r="B17" s="49" t="s">
        <v>145</v>
      </c>
      <c r="C17" s="50">
        <v>10800</v>
      </c>
      <c r="D17" s="50">
        <v>6660</v>
      </c>
    </row>
    <row r="18" spans="1:4" ht="25.5" customHeight="1">
      <c r="A18" s="26"/>
      <c r="B18" s="49" t="s">
        <v>146</v>
      </c>
      <c r="C18" s="50"/>
      <c r="D18" s="50"/>
    </row>
    <row r="19" spans="1:4" ht="15" customHeight="1">
      <c r="A19" s="26"/>
      <c r="B19" s="49" t="s">
        <v>147</v>
      </c>
      <c r="C19" s="50"/>
      <c r="D19" s="50"/>
    </row>
    <row r="20" spans="1:4" ht="12.75">
      <c r="A20" s="26"/>
      <c r="B20" s="29" t="s">
        <v>82</v>
      </c>
      <c r="C20" s="20">
        <f>SUM(C17)</f>
        <v>10800</v>
      </c>
      <c r="D20" s="20">
        <f>SUM(D17:D19)</f>
        <v>6660</v>
      </c>
    </row>
    <row r="21" spans="1:4" ht="12.75">
      <c r="A21" s="26">
        <v>3500</v>
      </c>
      <c r="B21" s="8" t="s">
        <v>126</v>
      </c>
      <c r="C21" s="19"/>
      <c r="D21" s="19"/>
    </row>
    <row r="22" spans="1:4" ht="12.75">
      <c r="A22" s="26">
        <v>3510</v>
      </c>
      <c r="B22" s="8" t="s">
        <v>2</v>
      </c>
      <c r="C22" s="19"/>
      <c r="D22" s="19"/>
    </row>
    <row r="23" spans="1:4" ht="12.75">
      <c r="A23" s="26">
        <v>3511</v>
      </c>
      <c r="B23" s="8" t="s">
        <v>36</v>
      </c>
      <c r="C23" s="19">
        <v>110</v>
      </c>
      <c r="D23" s="19">
        <v>126.31</v>
      </c>
    </row>
    <row r="24" spans="1:4" ht="12.75">
      <c r="A24" s="26">
        <v>3514</v>
      </c>
      <c r="B24" s="9" t="s">
        <v>41</v>
      </c>
      <c r="C24" s="19">
        <v>0</v>
      </c>
      <c r="D24" s="19">
        <v>0</v>
      </c>
    </row>
    <row r="25" spans="1:4" ht="12.75">
      <c r="A25" s="26"/>
      <c r="B25" s="29" t="s">
        <v>81</v>
      </c>
      <c r="C25" s="20">
        <f>SUM(C23:C24)</f>
        <v>110</v>
      </c>
      <c r="D25" s="20">
        <f>SUM(D23:D24)</f>
        <v>126.31</v>
      </c>
    </row>
    <row r="26" spans="1:4" ht="12.75">
      <c r="A26" s="26">
        <v>4000</v>
      </c>
      <c r="B26" s="9" t="s">
        <v>117</v>
      </c>
      <c r="C26" s="21"/>
      <c r="D26" s="21"/>
    </row>
    <row r="27" spans="1:4" ht="12.75">
      <c r="A27" s="26">
        <v>4122</v>
      </c>
      <c r="B27" s="9" t="s">
        <v>35</v>
      </c>
      <c r="C27" s="19">
        <v>500</v>
      </c>
      <c r="D27" s="19">
        <v>0</v>
      </c>
    </row>
    <row r="28" spans="1:4" ht="12.75">
      <c r="A28" s="26">
        <v>4213</v>
      </c>
      <c r="B28" s="9" t="s">
        <v>121</v>
      </c>
      <c r="C28" s="19">
        <v>0</v>
      </c>
      <c r="D28" s="19">
        <v>0</v>
      </c>
    </row>
    <row r="29" spans="1:4" ht="12.75">
      <c r="A29" s="26"/>
      <c r="B29" s="9" t="s">
        <v>122</v>
      </c>
      <c r="C29" s="19"/>
      <c r="D29" s="19"/>
    </row>
    <row r="30" spans="1:4" ht="12.75">
      <c r="A30" s="26"/>
      <c r="B30" s="29" t="s">
        <v>80</v>
      </c>
      <c r="C30" s="20">
        <f>SUM(C26:C29)</f>
        <v>500</v>
      </c>
      <c r="D30" s="20">
        <f>SUM(D27:D29)</f>
        <v>0</v>
      </c>
    </row>
    <row r="31" spans="1:4" ht="12.75">
      <c r="A31" s="26">
        <v>5200</v>
      </c>
      <c r="B31" s="8" t="s">
        <v>21</v>
      </c>
      <c r="C31" s="19"/>
      <c r="D31" s="19"/>
    </row>
    <row r="32" spans="1:4" ht="12.75">
      <c r="A32" s="33">
        <v>5291</v>
      </c>
      <c r="B32" s="9" t="s">
        <v>22</v>
      </c>
      <c r="C32" s="19">
        <v>400</v>
      </c>
      <c r="D32" s="19">
        <v>239.7</v>
      </c>
    </row>
    <row r="33" spans="1:4" ht="12.75">
      <c r="A33" s="33"/>
      <c r="B33" s="28" t="s">
        <v>79</v>
      </c>
      <c r="C33" s="20">
        <f>SUM(C32)</f>
        <v>400</v>
      </c>
      <c r="D33" s="20">
        <f>SUM(D32)</f>
        <v>239.7</v>
      </c>
    </row>
    <row r="34" spans="1:4" ht="12.75">
      <c r="A34" s="33">
        <v>5600</v>
      </c>
      <c r="B34" s="9" t="s">
        <v>27</v>
      </c>
      <c r="C34" s="21"/>
      <c r="D34" s="21"/>
    </row>
    <row r="35" spans="1:4" ht="12.75">
      <c r="A35" s="26">
        <v>5610</v>
      </c>
      <c r="B35" s="9" t="s">
        <v>28</v>
      </c>
      <c r="C35" s="21"/>
      <c r="D35" s="21"/>
    </row>
    <row r="36" spans="1:4" ht="12.75">
      <c r="A36" s="26">
        <v>5612</v>
      </c>
      <c r="B36" s="9" t="s">
        <v>38</v>
      </c>
      <c r="C36" s="19">
        <v>0</v>
      </c>
      <c r="D36" s="19">
        <v>0</v>
      </c>
    </row>
    <row r="37" spans="1:4" ht="12.75">
      <c r="A37" s="26" t="s">
        <v>104</v>
      </c>
      <c r="B37" s="9" t="s">
        <v>105</v>
      </c>
      <c r="C37" s="19"/>
      <c r="D37" s="19"/>
    </row>
    <row r="38" spans="1:4" ht="12.75">
      <c r="A38" s="26">
        <v>5688</v>
      </c>
      <c r="B38" s="18" t="s">
        <v>42</v>
      </c>
      <c r="C38" s="19">
        <v>0</v>
      </c>
      <c r="D38" s="19">
        <v>0</v>
      </c>
    </row>
    <row r="39" spans="1:4" ht="12.75">
      <c r="A39" s="26"/>
      <c r="B39" s="8" t="s">
        <v>43</v>
      </c>
      <c r="C39" s="21"/>
      <c r="D39" s="21"/>
    </row>
    <row r="40" spans="1:4" ht="12.75">
      <c r="A40" s="26" t="s">
        <v>106</v>
      </c>
      <c r="B40" s="8" t="s">
        <v>107</v>
      </c>
      <c r="C40" s="22">
        <v>200</v>
      </c>
      <c r="D40" s="22">
        <v>2</v>
      </c>
    </row>
    <row r="41" spans="1:4" ht="12.75">
      <c r="A41" s="26"/>
      <c r="B41" s="29" t="s">
        <v>78</v>
      </c>
      <c r="C41" s="20">
        <f>SUM(C35:C40)</f>
        <v>200</v>
      </c>
      <c r="D41" s="20">
        <f>SUM(D36:D40)</f>
        <v>2</v>
      </c>
    </row>
    <row r="42" spans="1:4" ht="12.75">
      <c r="A42" s="26"/>
      <c r="B42" s="42" t="s">
        <v>68</v>
      </c>
      <c r="C42" s="20">
        <f>SUM(C41+C33+C30+C25+C20)</f>
        <v>12010</v>
      </c>
      <c r="D42" s="20">
        <f>SUM(D41+D33+D30+D25+D20)</f>
        <v>7028.01</v>
      </c>
    </row>
    <row r="43" spans="1:4" ht="12.75">
      <c r="A43" s="26"/>
      <c r="B43" s="42" t="s">
        <v>112</v>
      </c>
      <c r="C43" s="43"/>
      <c r="D43" s="43"/>
    </row>
    <row r="44" spans="1:4" ht="12.75">
      <c r="A44" s="26">
        <v>8000</v>
      </c>
      <c r="B44" s="8" t="s">
        <v>30</v>
      </c>
      <c r="C44" s="21"/>
      <c r="D44" s="21"/>
    </row>
    <row r="45" spans="1:4" ht="12.75">
      <c r="A45" s="26">
        <v>8400</v>
      </c>
      <c r="B45" s="8" t="s">
        <v>31</v>
      </c>
      <c r="C45" s="21"/>
      <c r="D45" s="21"/>
    </row>
    <row r="46" spans="1:4" ht="12.75">
      <c r="A46" s="26">
        <v>8440</v>
      </c>
      <c r="B46" s="9" t="s">
        <v>32</v>
      </c>
      <c r="C46" s="21"/>
      <c r="D46" s="21"/>
    </row>
    <row r="47" spans="1:4" ht="12.75">
      <c r="A47" s="26">
        <v>8441</v>
      </c>
      <c r="B47" s="9" t="s">
        <v>127</v>
      </c>
      <c r="C47" s="19">
        <v>69831.4</v>
      </c>
      <c r="D47" s="19">
        <v>0</v>
      </c>
    </row>
    <row r="48" spans="1:4" ht="40.5" customHeight="1">
      <c r="A48" s="26"/>
      <c r="B48" s="52" t="s">
        <v>132</v>
      </c>
      <c r="C48" s="19"/>
      <c r="D48" s="19"/>
    </row>
    <row r="49" spans="1:4" ht="12.75">
      <c r="A49" s="26"/>
      <c r="B49" s="9" t="s">
        <v>133</v>
      </c>
      <c r="C49" s="19"/>
      <c r="D49" s="19">
        <v>953.2</v>
      </c>
    </row>
    <row r="50" spans="1:4" ht="12.75">
      <c r="A50" s="26">
        <v>8600</v>
      </c>
      <c r="B50" s="9" t="s">
        <v>33</v>
      </c>
      <c r="C50" s="19"/>
      <c r="D50" s="19"/>
    </row>
    <row r="51" spans="1:4" ht="12.75">
      <c r="A51" s="26">
        <v>8629</v>
      </c>
      <c r="B51" s="9" t="s">
        <v>34</v>
      </c>
      <c r="C51" s="19">
        <v>2500</v>
      </c>
      <c r="D51" s="19">
        <v>46.8</v>
      </c>
    </row>
    <row r="52" spans="1:4" ht="12.75">
      <c r="A52" s="26"/>
      <c r="B52" s="28" t="s">
        <v>75</v>
      </c>
      <c r="C52" s="20">
        <f>SUM(C45:C51)</f>
        <v>72331.4</v>
      </c>
      <c r="D52" s="20">
        <f>SUM(D46:D51)</f>
        <v>1000</v>
      </c>
    </row>
    <row r="53" spans="1:4" ht="12.75">
      <c r="A53" s="26"/>
      <c r="B53" s="30" t="s">
        <v>113</v>
      </c>
      <c r="C53" s="20">
        <f>SUM(C52)</f>
        <v>72331.4</v>
      </c>
      <c r="D53" s="20">
        <f>SUM(D52)</f>
        <v>1000</v>
      </c>
    </row>
    <row r="54" spans="1:4" ht="12.75">
      <c r="A54" s="26"/>
      <c r="B54" s="30" t="s">
        <v>114</v>
      </c>
      <c r="C54" s="21">
        <f>C53+C42</f>
        <v>84341.4</v>
      </c>
      <c r="D54" s="21">
        <f>SUM(D53+D42)</f>
        <v>8028.01</v>
      </c>
    </row>
    <row r="55" spans="1:4" ht="12.75">
      <c r="A55" s="26"/>
      <c r="B55" s="30" t="s">
        <v>76</v>
      </c>
      <c r="C55" s="23">
        <f>SUM(C54)</f>
        <v>84341.4</v>
      </c>
      <c r="D55" s="23">
        <f>SUM(D54)</f>
        <v>8028.01</v>
      </c>
    </row>
    <row r="56" spans="1:4" ht="12.75">
      <c r="A56" s="26"/>
      <c r="B56" s="30" t="s">
        <v>116</v>
      </c>
      <c r="C56" s="22">
        <v>6327.42</v>
      </c>
      <c r="D56" s="22">
        <v>17563.29</v>
      </c>
    </row>
    <row r="57" spans="1:4" ht="12.75">
      <c r="A57" s="26"/>
      <c r="B57" s="30" t="s">
        <v>77</v>
      </c>
      <c r="C57" s="24">
        <f>SUM(C55:C56)</f>
        <v>90668.81999999999</v>
      </c>
      <c r="D57" s="24">
        <f>SUM(D55:D56)</f>
        <v>25591.300000000003</v>
      </c>
    </row>
    <row r="58" spans="1:4" ht="12.75">
      <c r="A58" s="26"/>
      <c r="B58" s="10"/>
      <c r="C58" s="21"/>
      <c r="D58" s="21"/>
    </row>
    <row r="59" spans="1:4" ht="13.5">
      <c r="A59" s="26"/>
      <c r="B59" s="38" t="s">
        <v>4</v>
      </c>
      <c r="C59" s="19"/>
      <c r="D59" s="19"/>
    </row>
    <row r="60" spans="1:4" ht="13.5">
      <c r="A60" s="26"/>
      <c r="B60" s="39" t="s">
        <v>5</v>
      </c>
      <c r="C60" s="19"/>
      <c r="D60" s="19"/>
    </row>
    <row r="61" spans="1:4" ht="13.5">
      <c r="A61" s="26"/>
      <c r="B61" s="40" t="s">
        <v>6</v>
      </c>
      <c r="C61" s="19"/>
      <c r="D61" s="19"/>
    </row>
    <row r="62" spans="1:4" ht="12.75">
      <c r="A62" s="26" t="s">
        <v>46</v>
      </c>
      <c r="B62" s="11" t="s">
        <v>20</v>
      </c>
      <c r="C62" s="19"/>
      <c r="D62" s="19"/>
    </row>
    <row r="63" spans="1:4" ht="12.75">
      <c r="A63" s="26" t="s">
        <v>47</v>
      </c>
      <c r="B63" s="11" t="s">
        <v>97</v>
      </c>
      <c r="C63" s="19"/>
      <c r="D63" s="19"/>
    </row>
    <row r="64" spans="1:4" ht="12.75">
      <c r="A64" s="26" t="s">
        <v>48</v>
      </c>
      <c r="B64" s="11" t="s">
        <v>98</v>
      </c>
      <c r="C64" s="19"/>
      <c r="D64" s="19"/>
    </row>
    <row r="65" spans="1:4" ht="12.75">
      <c r="A65" s="26" t="s">
        <v>49</v>
      </c>
      <c r="B65" s="11" t="s">
        <v>99</v>
      </c>
      <c r="C65" s="19"/>
      <c r="D65" s="19"/>
    </row>
    <row r="66" spans="1:4" ht="12.75">
      <c r="A66" s="26"/>
      <c r="B66" s="11" t="s">
        <v>100</v>
      </c>
      <c r="C66" s="19">
        <v>0</v>
      </c>
      <c r="D66" s="19">
        <v>0</v>
      </c>
    </row>
    <row r="67" spans="1:4" ht="12.75">
      <c r="A67" s="26"/>
      <c r="B67" s="32" t="s">
        <v>88</v>
      </c>
      <c r="C67" s="20">
        <v>0</v>
      </c>
      <c r="D67" s="20">
        <v>0</v>
      </c>
    </row>
    <row r="68" spans="1:4" ht="12.75">
      <c r="A68" s="26" t="s">
        <v>50</v>
      </c>
      <c r="B68" s="9" t="s">
        <v>101</v>
      </c>
      <c r="C68" s="23"/>
      <c r="D68" s="23"/>
    </row>
    <row r="69" spans="1:4" ht="12.75">
      <c r="A69" s="26" t="s">
        <v>51</v>
      </c>
      <c r="B69" s="9" t="s">
        <v>123</v>
      </c>
      <c r="C69" s="19">
        <v>3000</v>
      </c>
      <c r="D69" s="19">
        <v>0</v>
      </c>
    </row>
    <row r="70" spans="1:4" ht="12.75">
      <c r="A70" s="26"/>
      <c r="B70" s="9" t="s">
        <v>124</v>
      </c>
      <c r="C70" s="19"/>
      <c r="D70" s="19"/>
    </row>
    <row r="71" spans="1:4" ht="12.75">
      <c r="A71" s="26" t="s">
        <v>52</v>
      </c>
      <c r="B71" s="9" t="s">
        <v>103</v>
      </c>
      <c r="C71" s="19"/>
      <c r="D71" s="19"/>
    </row>
    <row r="72" spans="1:4" ht="12.75">
      <c r="A72" s="26"/>
      <c r="B72" s="9" t="s">
        <v>129</v>
      </c>
      <c r="C72" s="19">
        <v>200</v>
      </c>
      <c r="D72" s="19">
        <v>0</v>
      </c>
    </row>
    <row r="73" spans="1:4" ht="12.75">
      <c r="A73" s="26" t="s">
        <v>53</v>
      </c>
      <c r="B73" s="9" t="s">
        <v>102</v>
      </c>
      <c r="C73" s="19"/>
      <c r="D73" s="19"/>
    </row>
    <row r="74" spans="1:4" ht="12.75">
      <c r="A74" s="26"/>
      <c r="B74" s="9" t="s">
        <v>128</v>
      </c>
      <c r="C74" s="19">
        <v>500</v>
      </c>
      <c r="D74" s="19">
        <v>0</v>
      </c>
    </row>
    <row r="75" spans="1:4" ht="12.75">
      <c r="A75" s="26" t="s">
        <v>130</v>
      </c>
      <c r="B75" s="9" t="s">
        <v>131</v>
      </c>
      <c r="C75" s="22">
        <v>0</v>
      </c>
      <c r="D75" s="22">
        <v>0</v>
      </c>
    </row>
    <row r="76" spans="1:6" ht="12.75">
      <c r="A76" s="26"/>
      <c r="B76" s="29" t="s">
        <v>74</v>
      </c>
      <c r="C76" s="24">
        <f>SUM(C68:C75)</f>
        <v>3700</v>
      </c>
      <c r="D76" s="24">
        <v>0</v>
      </c>
      <c r="F76" s="51"/>
    </row>
    <row r="77" spans="1:6" ht="12.75">
      <c r="A77" s="26" t="s">
        <v>54</v>
      </c>
      <c r="B77" s="8" t="s">
        <v>7</v>
      </c>
      <c r="C77" s="19"/>
      <c r="D77" s="19"/>
      <c r="F77" s="51"/>
    </row>
    <row r="78" spans="1:6" ht="12.75">
      <c r="A78" s="26" t="s">
        <v>55</v>
      </c>
      <c r="B78" s="8" t="s">
        <v>37</v>
      </c>
      <c r="C78" s="19">
        <v>200</v>
      </c>
      <c r="D78" s="19">
        <v>0</v>
      </c>
      <c r="F78" s="51"/>
    </row>
    <row r="79" spans="1:6" ht="12.75">
      <c r="A79" s="26" t="s">
        <v>56</v>
      </c>
      <c r="B79" s="8" t="s">
        <v>8</v>
      </c>
      <c r="C79" s="19"/>
      <c r="D79" s="19"/>
      <c r="F79" s="51"/>
    </row>
    <row r="80" spans="1:6" ht="12.75">
      <c r="A80" s="26" t="s">
        <v>57</v>
      </c>
      <c r="B80" s="8" t="s">
        <v>9</v>
      </c>
      <c r="C80" s="19">
        <v>0</v>
      </c>
      <c r="D80" s="19">
        <v>0</v>
      </c>
      <c r="F80" s="51"/>
    </row>
    <row r="81" spans="1:6" ht="12.75">
      <c r="A81" s="26" t="s">
        <v>58</v>
      </c>
      <c r="B81" s="8" t="s">
        <v>19</v>
      </c>
      <c r="C81" s="19">
        <v>500</v>
      </c>
      <c r="D81" s="19">
        <v>0</v>
      </c>
      <c r="F81" s="51"/>
    </row>
    <row r="82" spans="1:4" ht="12.75">
      <c r="A82" s="26" t="s">
        <v>59</v>
      </c>
      <c r="B82" s="8" t="s">
        <v>10</v>
      </c>
      <c r="C82" s="19"/>
      <c r="D82" s="19"/>
    </row>
    <row r="83" spans="1:4" ht="12.75">
      <c r="A83" s="26" t="s">
        <v>60</v>
      </c>
      <c r="B83" s="8" t="s">
        <v>108</v>
      </c>
      <c r="C83" s="19">
        <v>3000</v>
      </c>
      <c r="D83" s="19">
        <v>0</v>
      </c>
    </row>
    <row r="84" spans="1:4" ht="12.75">
      <c r="A84" s="26" t="s">
        <v>61</v>
      </c>
      <c r="B84" s="8" t="s">
        <v>10</v>
      </c>
      <c r="C84" s="19">
        <v>100</v>
      </c>
      <c r="D84" s="19">
        <v>39.06</v>
      </c>
    </row>
    <row r="85" spans="1:4" ht="12.75">
      <c r="A85" s="26" t="s">
        <v>62</v>
      </c>
      <c r="B85" s="8" t="s">
        <v>39</v>
      </c>
      <c r="C85" s="19">
        <f>C55*0.25/100</f>
        <v>210.8535</v>
      </c>
      <c r="D85" s="19">
        <v>0</v>
      </c>
    </row>
    <row r="86" spans="1:4" ht="12.75">
      <c r="A86" s="26"/>
      <c r="B86" s="29" t="s">
        <v>73</v>
      </c>
      <c r="C86" s="20">
        <f>SUM(C77:C85)</f>
        <v>4010.8535</v>
      </c>
      <c r="D86" s="20">
        <f>SUM(D83:D85)</f>
        <v>39.06</v>
      </c>
    </row>
    <row r="87" spans="1:4" ht="12.75">
      <c r="A87" s="26" t="s">
        <v>63</v>
      </c>
      <c r="B87" s="8" t="s">
        <v>125</v>
      </c>
      <c r="C87" s="23"/>
      <c r="D87" s="23"/>
    </row>
    <row r="88" spans="1:4" ht="12.75">
      <c r="A88" s="26" t="s">
        <v>64</v>
      </c>
      <c r="B88" s="8" t="s">
        <v>18</v>
      </c>
      <c r="C88" s="19"/>
      <c r="D88" s="19"/>
    </row>
    <row r="89" spans="1:4" ht="12.75">
      <c r="A89" s="26" t="s">
        <v>65</v>
      </c>
      <c r="B89" s="53" t="s">
        <v>96</v>
      </c>
      <c r="C89" s="19">
        <v>4000</v>
      </c>
      <c r="D89" s="19">
        <v>3264.19</v>
      </c>
    </row>
    <row r="90" spans="1:4" ht="12.75">
      <c r="A90" s="26" t="s">
        <v>66</v>
      </c>
      <c r="B90" s="8" t="s">
        <v>40</v>
      </c>
      <c r="C90" s="22">
        <v>0</v>
      </c>
      <c r="D90" s="22">
        <v>0</v>
      </c>
    </row>
    <row r="91" spans="1:4" ht="12.75">
      <c r="A91" s="26"/>
      <c r="B91" s="29" t="s">
        <v>72</v>
      </c>
      <c r="C91" s="20">
        <f>SUM(C89:C90)</f>
        <v>4000</v>
      </c>
      <c r="D91" s="20">
        <f>SUM(D89:D90)</f>
        <v>3264.19</v>
      </c>
    </row>
    <row r="92" spans="1:4" ht="13.5" customHeight="1">
      <c r="A92" s="26">
        <v>2000</v>
      </c>
      <c r="B92" s="12" t="s">
        <v>91</v>
      </c>
      <c r="C92" s="19"/>
      <c r="D92" s="19"/>
    </row>
    <row r="93" spans="1:4" ht="12.75">
      <c r="A93" s="26">
        <v>2600</v>
      </c>
      <c r="B93" s="12" t="s">
        <v>23</v>
      </c>
      <c r="C93" s="19"/>
      <c r="D93" s="19"/>
    </row>
    <row r="94" spans="1:4" ht="12.75">
      <c r="A94" s="33"/>
      <c r="B94" s="12" t="s">
        <v>89</v>
      </c>
      <c r="C94" s="19"/>
      <c r="D94" s="19"/>
    </row>
    <row r="95" spans="1:4" ht="12.75">
      <c r="A95" s="33">
        <v>2650</v>
      </c>
      <c r="B95" s="12" t="s">
        <v>25</v>
      </c>
      <c r="C95" s="19"/>
      <c r="D95" s="19"/>
    </row>
    <row r="96" spans="1:4" ht="12.75">
      <c r="A96" s="33" t="s">
        <v>109</v>
      </c>
      <c r="B96" s="12" t="s">
        <v>110</v>
      </c>
      <c r="C96" s="19">
        <v>10000</v>
      </c>
      <c r="D96" s="19">
        <v>0</v>
      </c>
    </row>
    <row r="97" spans="1:4" ht="12.75">
      <c r="A97" s="33"/>
      <c r="B97" s="29" t="s">
        <v>71</v>
      </c>
      <c r="C97" s="20">
        <f>SUM(C96)</f>
        <v>10000</v>
      </c>
      <c r="D97" s="20">
        <v>0</v>
      </c>
    </row>
    <row r="98" spans="1:4" ht="12.75">
      <c r="A98" s="33">
        <v>3300</v>
      </c>
      <c r="B98" s="12" t="s">
        <v>16</v>
      </c>
      <c r="C98" s="19"/>
      <c r="D98" s="19"/>
    </row>
    <row r="99" spans="1:4" ht="12.75">
      <c r="A99" s="33">
        <v>3391</v>
      </c>
      <c r="B99" s="11" t="s">
        <v>17</v>
      </c>
      <c r="C99" s="19">
        <v>2500</v>
      </c>
      <c r="D99" s="19">
        <v>259.2</v>
      </c>
    </row>
    <row r="100" spans="1:4" ht="12.75">
      <c r="A100" s="26" t="s">
        <v>92</v>
      </c>
      <c r="B100" s="12" t="s">
        <v>93</v>
      </c>
      <c r="C100" s="19">
        <f>C55*5/1000</f>
        <v>421.707</v>
      </c>
      <c r="D100" s="19">
        <v>0</v>
      </c>
    </row>
    <row r="101" spans="1:4" ht="12.75">
      <c r="A101" s="26"/>
      <c r="B101" s="29" t="s">
        <v>70</v>
      </c>
      <c r="C101" s="20">
        <f>SUM(C99:C100)</f>
        <v>2921.707</v>
      </c>
      <c r="D101" s="20">
        <f>SUM(D99:D100)</f>
        <v>259.2</v>
      </c>
    </row>
    <row r="102" spans="1:4" ht="12.75">
      <c r="A102" s="26">
        <v>3190</v>
      </c>
      <c r="B102" s="12" t="s">
        <v>29</v>
      </c>
      <c r="C102" s="21"/>
      <c r="D102" s="21"/>
    </row>
    <row r="103" spans="1:4" ht="12.75">
      <c r="A103" s="26">
        <v>3192</v>
      </c>
      <c r="B103" s="12" t="s">
        <v>90</v>
      </c>
      <c r="C103" s="19">
        <v>0</v>
      </c>
      <c r="D103" s="19">
        <v>0</v>
      </c>
    </row>
    <row r="104" spans="1:4" ht="12.75">
      <c r="A104" s="26"/>
      <c r="B104" s="29" t="s">
        <v>67</v>
      </c>
      <c r="C104" s="20">
        <v>0</v>
      </c>
      <c r="D104" s="20">
        <v>0</v>
      </c>
    </row>
    <row r="105" spans="1:4" ht="12.75">
      <c r="A105" s="26"/>
      <c r="B105" s="42" t="s">
        <v>68</v>
      </c>
      <c r="C105" s="22">
        <f>SUM(C104+C101+C97+C91+C86+C76+C67)</f>
        <v>24632.560500000003</v>
      </c>
      <c r="D105" s="22">
        <f>SUM(D104+D101+D97+D91+D86+D76+D67)</f>
        <v>3562.45</v>
      </c>
    </row>
    <row r="106" spans="1:4" ht="12.75">
      <c r="A106" s="27"/>
      <c r="B106" s="34" t="s">
        <v>69</v>
      </c>
      <c r="C106" s="20">
        <f>SUM(C104+C101+C97+C91+C86+C76+C67)</f>
        <v>24632.560500000003</v>
      </c>
      <c r="D106" s="20">
        <f>SUM(D105)</f>
        <v>3562.45</v>
      </c>
    </row>
    <row r="107" spans="1:4" ht="12.75">
      <c r="A107" s="31"/>
      <c r="B107" s="34"/>
      <c r="C107" s="43"/>
      <c r="D107" s="43"/>
    </row>
    <row r="108" spans="2:4" ht="13.5">
      <c r="B108" s="35" t="s">
        <v>11</v>
      </c>
      <c r="C108" s="48">
        <v>2020</v>
      </c>
      <c r="D108" s="48">
        <v>2020</v>
      </c>
    </row>
    <row r="109" spans="2:4" ht="13.5">
      <c r="B109" s="36" t="s">
        <v>3</v>
      </c>
      <c r="C109" s="44">
        <f>SUM(C56)</f>
        <v>6327.42</v>
      </c>
      <c r="D109" s="44">
        <f>SUM(D56)</f>
        <v>17563.29</v>
      </c>
    </row>
    <row r="110" spans="2:4" ht="13.5">
      <c r="B110" s="36" t="s">
        <v>12</v>
      </c>
      <c r="C110" s="45">
        <f>SUM(C55)</f>
        <v>84341.4</v>
      </c>
      <c r="D110" s="45">
        <f>SUM(D55)</f>
        <v>8028.01</v>
      </c>
    </row>
    <row r="111" spans="2:4" ht="13.5">
      <c r="B111" s="36" t="s">
        <v>13</v>
      </c>
      <c r="C111" s="46">
        <f>SUM(C109:C110)</f>
        <v>90668.81999999999</v>
      </c>
      <c r="D111" s="46">
        <f>SUM(D109:D110)</f>
        <v>25591.300000000003</v>
      </c>
    </row>
    <row r="112" spans="2:4" ht="13.5">
      <c r="B112" s="36" t="s">
        <v>14</v>
      </c>
      <c r="C112" s="46">
        <f>SUM(C106)</f>
        <v>24632.560500000003</v>
      </c>
      <c r="D112" s="46">
        <f>SUM(D106)</f>
        <v>3562.45</v>
      </c>
    </row>
    <row r="113" spans="2:4" ht="13.5">
      <c r="B113" s="37" t="s">
        <v>15</v>
      </c>
      <c r="C113" s="47">
        <f>C111-C112</f>
        <v>66036.25949999999</v>
      </c>
      <c r="D113" s="47">
        <f>D111-D112</f>
        <v>22028.850000000002</v>
      </c>
    </row>
    <row r="114" ht="12.75">
      <c r="B114" s="14"/>
    </row>
    <row r="115" spans="2:4" ht="12.75">
      <c r="B115" s="3" t="s">
        <v>135</v>
      </c>
      <c r="C115" s="4" t="s">
        <v>136</v>
      </c>
      <c r="D115" s="4" t="s">
        <v>136</v>
      </c>
    </row>
    <row r="116" spans="2:4" ht="12.75">
      <c r="B116" s="2" t="s">
        <v>137</v>
      </c>
      <c r="C116" s="4" t="s">
        <v>138</v>
      </c>
      <c r="D116" s="4" t="s">
        <v>139</v>
      </c>
    </row>
    <row r="117" spans="2:4" ht="12.75">
      <c r="B117" s="2" t="s">
        <v>140</v>
      </c>
      <c r="C117" s="4" t="s">
        <v>141</v>
      </c>
      <c r="D117" s="4" t="s">
        <v>44</v>
      </c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spans="2:4" ht="12.75">
      <c r="B122" s="2" t="s">
        <v>45</v>
      </c>
      <c r="C122" s="4" t="s">
        <v>142</v>
      </c>
      <c r="D122" s="4" t="s">
        <v>142</v>
      </c>
    </row>
    <row r="123" spans="2:4" ht="12.75">
      <c r="B123" s="16"/>
      <c r="C123" s="15"/>
      <c r="D123" s="15"/>
    </row>
    <row r="150" ht="12.75">
      <c r="B150" s="13"/>
    </row>
    <row r="157" spans="1:2" ht="12.75">
      <c r="A157" s="17"/>
      <c r="B157" s="18"/>
    </row>
    <row r="158" spans="1:2" ht="12.75">
      <c r="A158" s="17"/>
      <c r="B158" s="18"/>
    </row>
    <row r="159" spans="1:2" ht="12.75">
      <c r="A159" s="17"/>
      <c r="B159" s="18"/>
    </row>
    <row r="160" spans="1:2" ht="12.75">
      <c r="A160" s="17"/>
      <c r="B160" s="18"/>
    </row>
    <row r="161" spans="1:2" ht="12.75">
      <c r="A161" s="17"/>
      <c r="B161" s="18"/>
    </row>
    <row r="162" spans="1:2" ht="12.75">
      <c r="A162" s="17"/>
      <c r="B162" s="18"/>
    </row>
    <row r="163" spans="1:2" ht="12.75">
      <c r="A163" s="17"/>
      <c r="B163" s="18"/>
    </row>
    <row r="164" spans="1:2" ht="12.75">
      <c r="A164" s="17"/>
      <c r="B164" s="18"/>
    </row>
  </sheetData>
  <sheetProtection/>
  <mergeCells count="1">
    <mergeCell ref="A7:D7"/>
  </mergeCells>
  <printOptions horizontalCentered="1"/>
  <pageMargins left="0.3937007874015748" right="0.1968503937007874" top="0.7086614173228347" bottom="0.5905511811023623" header="0.35433070866141736" footer="0.31496062992125984"/>
  <pageSetup horizontalDpi="600" verticalDpi="600" orientation="landscape" paperSize="9" scale="85" r:id="rId1"/>
  <headerFooter alignWithMargins="0">
    <oddHeader>&amp;RΑΠΟΛΟΓΙΣΜΟΣ 2020  ΧΑΝΑΝΙΑ ΑΖΑΡΙΑ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enenou</dc:creator>
  <cp:keywords/>
  <dc:description/>
  <cp:lastModifiedBy>user</cp:lastModifiedBy>
  <cp:lastPrinted>2021-01-28T10:03:16Z</cp:lastPrinted>
  <dcterms:created xsi:type="dcterms:W3CDTF">2001-01-04T08:53:27Z</dcterms:created>
  <dcterms:modified xsi:type="dcterms:W3CDTF">2021-01-28T10:03:21Z</dcterms:modified>
  <cp:category/>
  <cp:version/>
  <cp:contentType/>
  <cp:contentStatus/>
</cp:coreProperties>
</file>