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4" yWindow="65524" windowWidth="9720" windowHeight="7320" activeTab="0"/>
  </bookViews>
  <sheets>
    <sheet name="ΠPOΫΠ.2015 ΣΑΜΑΡΑ" sheetId="1" r:id="rId1"/>
  </sheets>
  <definedNames>
    <definedName name="_xlnm.Print_Area" localSheetId="0">'ΠPOΫΠ.2015 ΣΑΜΑΡΑ'!$A$1:$D$160</definedName>
    <definedName name="_xlnm.Print_Titles" localSheetId="0">'ΠPOΫΠ.2015 ΣΑΜΑΡΑ'!$9:$9</definedName>
  </definedNames>
  <calcPr fullCalcOnLoad="1"/>
</workbook>
</file>

<file path=xl/sharedStrings.xml><?xml version="1.0" encoding="utf-8"?>
<sst xmlns="http://schemas.openxmlformats.org/spreadsheetml/2006/main" count="322" uniqueCount="188">
  <si>
    <t>APIΣTOTEΛEIO ΠANEΠIΣTHMIO ΘEΣΣAΛONIKHΣ</t>
  </si>
  <si>
    <t xml:space="preserve">TMHMA KΛHPOΔOTHMATΩN </t>
  </si>
  <si>
    <t xml:space="preserve">Έσοδα  από την επιχειρηματική γενικά </t>
  </si>
  <si>
    <t>δραστηριότητα του N.Π.Δ.Δ.</t>
  </si>
  <si>
    <t>Tόκοι κεφαλαίων</t>
  </si>
  <si>
    <t xml:space="preserve">     Yπόλοιπο προηγούμενης χρήσης</t>
  </si>
  <si>
    <t>EΞOΔA</t>
  </si>
  <si>
    <t>KATHΓOPIA I</t>
  </si>
  <si>
    <t>TAKTIKA</t>
  </si>
  <si>
    <t>Πληρωμές για μη προσωπικές υπηρεσίες</t>
  </si>
  <si>
    <t>Δημόσιες σχέσεις</t>
  </si>
  <si>
    <t>Δημοσιεύσεις</t>
  </si>
  <si>
    <t>Λοιπές δαπάνες</t>
  </si>
  <si>
    <t>ANAKEΦAΛAIΩΣH</t>
  </si>
  <si>
    <t xml:space="preserve">     Σύν έσοδα</t>
  </si>
  <si>
    <t xml:space="preserve">     Σύνολο</t>
  </si>
  <si>
    <t xml:space="preserve">     Mείον έξοδα</t>
  </si>
  <si>
    <t xml:space="preserve">     Πλεόνασμα</t>
  </si>
  <si>
    <t>Δικαστικά έξοδα</t>
  </si>
  <si>
    <t>Επικοινωνίες</t>
  </si>
  <si>
    <t>Αποδόσεις εσόδων υπέρ τρίτων</t>
  </si>
  <si>
    <t>Φόροι-Τέλη-Έξοδα βεβαιώσεως και</t>
  </si>
  <si>
    <t>εισπράξεως εσόδων</t>
  </si>
  <si>
    <t>Φόροι-Τέλη</t>
  </si>
  <si>
    <t>Πληρωμές για υπηρεσίες</t>
  </si>
  <si>
    <t>Αποζημίωση για έξοδα κίνησης</t>
  </si>
  <si>
    <t>Λοιπές προσαυξήσεις</t>
  </si>
  <si>
    <t>Προσαυξήσεις από τόκους υπερημερίας</t>
  </si>
  <si>
    <t>Εσοδα υπέρ Δημοσίου και τρίτων</t>
  </si>
  <si>
    <t xml:space="preserve">Εσοδα υπέρ Δημοσίου </t>
  </si>
  <si>
    <t>Έσοδα  από την εκμίσθωση ακίν.περιουσίας</t>
  </si>
  <si>
    <t>Yποτροφίες-μετεκπαιδεύσεις</t>
  </si>
  <si>
    <t xml:space="preserve">                             KΛHPOΔΟΤΗΜΑ:  ΣΤΥΛΙΑΝΟΥ ΣΑΜΑΡΑ</t>
  </si>
  <si>
    <t>Επιστροφή λοιπών περιπτώσεων</t>
  </si>
  <si>
    <t xml:space="preserve">Απόδοση στο Δημόσιο υπέρ αυτού εισπράξεων </t>
  </si>
  <si>
    <t>Λοιπά έσοδα</t>
  </si>
  <si>
    <t>Έσοδα προηγούμενων ετών</t>
  </si>
  <si>
    <t>Έσοδα από επιχειρηματική δραστηριότητα</t>
  </si>
  <si>
    <t>Έσοδα από εκμίσθωση ακίνητης περιουσίας</t>
  </si>
  <si>
    <t>Έσοδα από εκμίσθωση κινητής ή ακίνητης περιουσίας</t>
  </si>
  <si>
    <t>Έσοδα υπέρ Δημοσίου και τρίτων</t>
  </si>
  <si>
    <t xml:space="preserve">Έσοδα υπέρ Δημοσίου </t>
  </si>
  <si>
    <t>Προσαυξ.πρόστιμα, χρηματικές ποινές και πρόστιμα</t>
  </si>
  <si>
    <t>Έσοδα εκ λοιπών περιπτώσεων</t>
  </si>
  <si>
    <t>Έσοδα από εγγυήσεις, παρακαταθήκες κ.λπ.</t>
  </si>
  <si>
    <t>Εσοδα από την εκμίσθωση ισογείου κατ/τος επί της</t>
  </si>
  <si>
    <t>οικοδομής  της οδού Φιλελλήνων 11 -Καβάλα</t>
  </si>
  <si>
    <t>Tόκοι από  καταθέσεις όψεως</t>
  </si>
  <si>
    <t>α) Γραφείο β' ορόφου, εμβ. 55,78τμ</t>
  </si>
  <si>
    <t>Επιχορήγηση κοινότητας Ανδριανής Δράμας</t>
  </si>
  <si>
    <t>Μισθωτής: Φιλιππίδης Χρήστος, Νύκτα Καλλιόπη</t>
  </si>
  <si>
    <t>Τόκοι από προθεσμιακή κατάθεση</t>
  </si>
  <si>
    <t>Έξοδα κοινοχρήστων</t>
  </si>
  <si>
    <t>Έσοδα από εγγύηση μίσθωσης</t>
  </si>
  <si>
    <t>Επιστροφές χρημάτων</t>
  </si>
  <si>
    <t xml:space="preserve">Επιστροφή χρημάτων υποτροφίας </t>
  </si>
  <si>
    <t xml:space="preserve">Επιστροφή εγγύησης </t>
  </si>
  <si>
    <t>Λειτουργικά έξοδα Τμ. Κληροδοτημάτων</t>
  </si>
  <si>
    <t xml:space="preserve">Τέλη </t>
  </si>
  <si>
    <t>Τηλεφωνικά,τηλεγραφικά και τηλετυπικά τέλη</t>
  </si>
  <si>
    <t xml:space="preserve">Έσοδα από ποσά που καταβλήθηκαν στο </t>
  </si>
  <si>
    <t>κληρ/μα από μισθωτές χωρίς να οφείλονται</t>
  </si>
  <si>
    <t>Συντήρηση και επισκευή κτιρίων</t>
  </si>
  <si>
    <r>
      <t xml:space="preserve">β) Γραφείο β΄ ορ,εμβ. 48,78τμ </t>
    </r>
  </si>
  <si>
    <r>
      <t xml:space="preserve">γ) Γραφείο γ' ορ, εμβ. 48,52τμ </t>
    </r>
  </si>
  <si>
    <r>
      <t xml:space="preserve">δ) Γραφείο γ' ορ,εμβ. 56,04τμ </t>
    </r>
  </si>
  <si>
    <t>Περιουσίας και Προμηθειών</t>
  </si>
  <si>
    <t>Οικονομικών Υπηρεσιών</t>
  </si>
  <si>
    <t>ΒΑΣΙΛΙΚΗ ΚΟΥΖΙΩΡΤΗ</t>
  </si>
  <si>
    <t xml:space="preserve">EΣOΔA </t>
  </si>
  <si>
    <t>KATHΓOPIA  I</t>
  </si>
  <si>
    <t xml:space="preserve">A ' TAKTIKA </t>
  </si>
  <si>
    <t>Σύνολο κ.α. 3411</t>
  </si>
  <si>
    <t>Σύνολο κ.α. 3412</t>
  </si>
  <si>
    <t>Σύνολο κ.α. 3400</t>
  </si>
  <si>
    <t>Σύνολο κ.α. 3500</t>
  </si>
  <si>
    <t>Λοιπές επιστροφές  χρημάτων για τακτοποίηση ΧΕΠ</t>
  </si>
  <si>
    <t>Σύνολο κ.α. 5500</t>
  </si>
  <si>
    <t>Σύνολο κ.α. 4000</t>
  </si>
  <si>
    <t>Σύνολο κ.α. 5200</t>
  </si>
  <si>
    <t>Σύνολο κ.α 5600</t>
  </si>
  <si>
    <t xml:space="preserve">Σύνολο κατηγορίας Ι </t>
  </si>
  <si>
    <t>Σύνολο</t>
  </si>
  <si>
    <t>Σύνολο κ.α.  8000</t>
  </si>
  <si>
    <t>Σύνολο κ.α. 0200</t>
  </si>
  <si>
    <t>Aμοιβές προσωπών που εκτελούν ειδικές υπηρεσίες</t>
  </si>
  <si>
    <t>Σύνολο κ.α.  0400</t>
  </si>
  <si>
    <t>Σύνολο κ.α. 0900</t>
  </si>
  <si>
    <t>Σύνολο κ.α.  0800</t>
  </si>
  <si>
    <t>Πληρωμές δια μεταβιβάσεως εισοδημάτων σε τρίτους</t>
  </si>
  <si>
    <t>Σύνολο κ.α. 2000</t>
  </si>
  <si>
    <t>Σύνολο κ.α. 3190</t>
  </si>
  <si>
    <t>Σύνολο κ.α. 3300</t>
  </si>
  <si>
    <t>Σύνολο κατηγορίας I</t>
  </si>
  <si>
    <t>Σύνολο εξόδων</t>
  </si>
  <si>
    <t>0000</t>
  </si>
  <si>
    <t>0260</t>
  </si>
  <si>
    <t>0262</t>
  </si>
  <si>
    <t>0263</t>
  </si>
  <si>
    <t>0400</t>
  </si>
  <si>
    <t>0411</t>
  </si>
  <si>
    <t>0412</t>
  </si>
  <si>
    <t>0419</t>
  </si>
  <si>
    <t>0800</t>
  </si>
  <si>
    <t>0813</t>
  </si>
  <si>
    <t>0830</t>
  </si>
  <si>
    <t>0832</t>
  </si>
  <si>
    <t>0850</t>
  </si>
  <si>
    <t>0851</t>
  </si>
  <si>
    <t>0863</t>
  </si>
  <si>
    <t>0890</t>
  </si>
  <si>
    <t>0894</t>
  </si>
  <si>
    <t>0899</t>
  </si>
  <si>
    <t>0899Α</t>
  </si>
  <si>
    <t>0900</t>
  </si>
  <si>
    <t>0910</t>
  </si>
  <si>
    <t>0911</t>
  </si>
  <si>
    <t>0912</t>
  </si>
  <si>
    <t>3394</t>
  </si>
  <si>
    <t xml:space="preserve">Παρακράτηση 5‰ επί των εσόδων (άρθρο 65 § 2 Ν. 4182/2013) </t>
  </si>
  <si>
    <t>Πρόσθετες παροχές υπαλλήλων υπηρετών και εργατών</t>
  </si>
  <si>
    <t>Αμοιβή λόγω εργασίας κατά τις εξαιρέσιμες μέρες και ώρες</t>
  </si>
  <si>
    <t>Χορηγίες για εθνικούς κοινωνικούς εκπαιδευτικούς &amp; άλλους σκοπούς</t>
  </si>
  <si>
    <t xml:space="preserve">Φόροι </t>
  </si>
  <si>
    <t>ΓΕΝΙΚΗ ΔΙΕΥΘΥΝΣΗ ΟΙΚΟΝΟΜΙΚΩΝ ΥΠΗΡΕΣΙΩΝ</t>
  </si>
  <si>
    <t>ΔΙΕΥΘΥΝΣΗ ΠΕΡΙΟΥΣΙΑΣ ΚΑΙ ΠΡΟΜΗΘΕΙΩΝ</t>
  </si>
  <si>
    <t>2400</t>
  </si>
  <si>
    <t>Επιχορηγήσεις και συνδρομές σε Ν.Π.Δ.Δ.</t>
  </si>
  <si>
    <t>2490</t>
  </si>
  <si>
    <t>Λοιπές επιχορηγήσεις και συνδρομές για ορισμένους ή μη σκοπούς</t>
  </si>
  <si>
    <t>του Τμήματος Κληροδοτημάτων</t>
  </si>
  <si>
    <t>ΚΑΤΗΓΟΡΙΑ ΙΙ</t>
  </si>
  <si>
    <t>Σύνολο  κατηγορίας ΙΙ</t>
  </si>
  <si>
    <t>Σύνολο εσόδων (Κατηγορία Ι &amp; Κατηγορία ΙΙ)</t>
  </si>
  <si>
    <t>5689</t>
  </si>
  <si>
    <t>O N O M A Σ I A</t>
  </si>
  <si>
    <t>ΚΩΔ</t>
  </si>
  <si>
    <t>2499</t>
  </si>
  <si>
    <t xml:space="preserve">Yποτροφίες εξωτερικού για πτυχιούχους του Τμήματος Ιατρικής </t>
  </si>
  <si>
    <t xml:space="preserve">και της Θεολογικής Σχολής του A.Π.Θ. </t>
  </si>
  <si>
    <r>
      <t>ΣKOΠOΣ:</t>
    </r>
    <r>
      <rPr>
        <sz val="10"/>
        <rFont val="Arial"/>
        <family val="2"/>
      </rPr>
      <t xml:space="preserve">  Α) Χορήγηση υποτροφιών: 1) πτυχιούχους (άρρενες) του Τμήματος Ιατρικής του Α.Π.Θ. που έχουν αποκτήσει ειδικότητα για συνέχιση των σπουδών τους στο εξωτερικό (απόκτηση διδακτορικού διπλώματος ή περαιτέρω μεταπτυχιακές σπουδές και εκπαίδευση) κατά προτεραιότητα  σε θεωρητικούς κλάδους της Ιατρικής 2) σε πτυχιούχο (άρρενα) της Θεολογικής Σχολής του Α.Π.Θ.για σπουδές σε ειδικό κλάδο της Θεολογίας   με προϋποθέσεις χορήγησης την οικονομική αδυναμία την καταγωγή  από τη  Β. Ελλάδα και κατά  προτίμηση από την Ανδριανή Δράμας Β) Επιχορήγηση της κοινότητας Ανδριανής Δράμας για τον εμπλουτισμό της βιβλιοθήκης της και για τη συντήρηση του οικογενειακού τάφου του διαθέτη.</t>
    </r>
  </si>
  <si>
    <t>Μισθωτές: Γ. Αρβανιτίδης-Γ.Παπαοικονόμου</t>
  </si>
  <si>
    <t xml:space="preserve">Yπόλοιπο προηγούμενης χρήσης </t>
  </si>
  <si>
    <t>Μισθωτής: Γεώργιος Πετρίδης Ε.Ε.</t>
  </si>
  <si>
    <t>Μισθωτής: Κωνσταντίνος Λεβέντης</t>
  </si>
  <si>
    <t>0425</t>
  </si>
  <si>
    <t>Αμοιβές πραγματογνωμόνων-πιστοποιημένων εκτιμητών</t>
  </si>
  <si>
    <t>Aμοιβές νομικών &amp; συμβολαιογράφων που εκτελούν ειδικές</t>
  </si>
  <si>
    <t>υπηρεσίες με την ιδιότητα του ελεύθερου επαγγελματία</t>
  </si>
  <si>
    <t xml:space="preserve">Aμοιβές τεχνικών που εκτελούν ειδικές υπηρεσίες με την </t>
  </si>
  <si>
    <t>ιδιότητα ελεύθερου επαγγελματία (π.χ. υδραυλικοί, ηλεκτρολόγοι κ.α)</t>
  </si>
  <si>
    <t xml:space="preserve">Aμοιβές λοιπών που εκτελούν ειδικές υπηρεσίες με την ιδιότητα </t>
  </si>
  <si>
    <t>ελεύθερου επαγγελματία (π.χ. μεσίτες, μηχανικοί κ.α.)</t>
  </si>
  <si>
    <t xml:space="preserve">Μισθωτής: Πέικος Κων/νος </t>
  </si>
  <si>
    <t xml:space="preserve">                                 Με εντολή του Πρύτανη</t>
  </si>
  <si>
    <t>Με εντολή του Πρύτανη</t>
  </si>
  <si>
    <t xml:space="preserve">Η Προϊσταμένη  </t>
  </si>
  <si>
    <t>Η Προϊσταμένη της Δ/νσης</t>
  </si>
  <si>
    <t>Η Προϊσταμένη της Γεν.Δ/νσης</t>
  </si>
  <si>
    <t>ΑΙΚ. Β. ΠΑΤΚΟΥ</t>
  </si>
  <si>
    <t>ΠΡΟΥΠΟΛΟΓΙΣΘΕΝΤΑ 2020</t>
  </si>
  <si>
    <t>ΠΡΑΓΜΑΤΟΠΟΙΗΘΕΝΤΑ 2020</t>
  </si>
  <si>
    <t>Α Π Ο Λ O Γ I Σ M O Σ 2020</t>
  </si>
  <si>
    <t>Μίσθωμα:  1/1-31/3/2020=175,00Χ3μήνες=525,00</t>
  </si>
  <si>
    <t>Μειωμένο μίσθωμα 40%: 1/4-31/5/2020=105,00Χ2μήνες=210,00</t>
  </si>
  <si>
    <t>Μίσθωμα:  1/6-30/6/2020=175,00Χ1μήνα=175,00</t>
  </si>
  <si>
    <t>Μίσθωμα:  1/7-31/10/2020=200,00Χ4μήνες=800,00</t>
  </si>
  <si>
    <t>Μειωμένο μίσθωμα 40%: 1/11-31/12/2020=120,00Χ2μήνες=240,00</t>
  </si>
  <si>
    <t>Έναντιι μισθώματος 1ου/2021 = 165,76</t>
  </si>
  <si>
    <t>Μίσθωμα: 1/1-29/2/2020= 180,00Χ1μήνα=180,00</t>
  </si>
  <si>
    <t>Μειωμένο μίσθωμα 40%: 1/3-31/5/2020=108,00Χ3μήνες=324,00</t>
  </si>
  <si>
    <t>Μίσθωμα: 1/6-31/10/2020=180,00Χ5μήνες=900,00</t>
  </si>
  <si>
    <t>Μειωμένο μίσθωμα 40%: 1/11-31/12/2020=108,00Χ2μήνες=216,00</t>
  </si>
  <si>
    <t>Μίσθωμα: 1/1-31/3/2020=170,00Χ3μήνες=510,00</t>
  </si>
  <si>
    <t>Μειωμένο μίσθωμα 40%: 1/4-31/5/2020=102,00Χ2μήνες=204,00</t>
  </si>
  <si>
    <t>Μίσθωμα:  1/6-31/10/2020=170,00Χ5μήνες=850,00</t>
  </si>
  <si>
    <t>Μειωμένο μίσθωμα 40%: 1/11-31/12/2020=102,00Χ2μήνες=204,00</t>
  </si>
  <si>
    <t>Μίσθωμα: 1/1-31/8/2020=175,00Χ8μήνες=1.400,00</t>
  </si>
  <si>
    <t>Μίσθωμα: 1/9-30/9/2020=187,50Χ1μήνας=187,50</t>
  </si>
  <si>
    <t>Μίσθωμα:  1/10-31/10/2020=200,00Χ1μήνα=200,00</t>
  </si>
  <si>
    <t>Μίσθωμα: 1/1-29/2/2020=850,00Χ2=1.700,00</t>
  </si>
  <si>
    <t>Μειωμένο μίσθωμα 40%: 1/3-30/6/2020=510,00Χ4μήνες=2.040,00</t>
  </si>
  <si>
    <t>Μίσθωμα: 1/7-30/9/2020=850,00Χ3μήνες=2.550,00</t>
  </si>
  <si>
    <t xml:space="preserve">Έσοδα από την εκμίσθωση τεσσάρων (4) γραφείων της </t>
  </si>
  <si>
    <t>οικοδομής επί της οδού Φιλελλήνων 11 -Καβάλα (β΄ &amp; γ΄ όροφοι)</t>
  </si>
  <si>
    <t>Πρόσοδοι από κεφάλαια κινητών αξιών &amp; λοιπών περιπτώσεων</t>
  </si>
  <si>
    <t>Πρόστιμα από καταλογιστικές αποφάσεις διαφόρων αρχών (εκτέλεση</t>
  </si>
  <si>
    <t>καταδικαστικών αποφάσεων Πολιτικών Δικαστηρίων κ.λ.π)</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</si>
</sst>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_Δ_ρ_χ"/>
    <numFmt numFmtId="181" formatCode="&quot;Ναι&quot;;&quot;Ναι&quot;;&quot;'Οχι&quot;"/>
    <numFmt numFmtId="182" formatCode="&quot;Αληθές&quot;;&quot;Αληθές&quot;;&quot;Ψευδές&quot;"/>
    <numFmt numFmtId="183" formatCode="&quot;Ενεργοποίηση&quot;;&quot;Ενεργοποίηση&quot;;&quot;Απενεργοποίηση&quot;"/>
  </numFmts>
  <fonts count="48">
    <font>
      <sz val="10"/>
      <name val="Μοντέρνα"/>
      <family val="0"/>
    </font>
    <font>
      <b/>
      <sz val="10"/>
      <name val="Μοντέρνα"/>
      <family val="0"/>
    </font>
    <font>
      <i/>
      <sz val="10"/>
      <name val="Μοντέρνα"/>
      <family val="0"/>
    </font>
    <font>
      <b/>
      <i/>
      <sz val="10"/>
      <name val="Μοντέρνα"/>
      <family val="0"/>
    </font>
    <font>
      <sz val="10"/>
      <name val="Geneva"/>
      <family val="0"/>
    </font>
    <font>
      <sz val="10"/>
      <name val="GrHelvetica"/>
      <family val="0"/>
    </font>
    <font>
      <u val="single"/>
      <sz val="10"/>
      <color indexed="12"/>
      <name val="Μοντέρνα"/>
      <family val="0"/>
    </font>
    <font>
      <u val="single"/>
      <sz val="10"/>
      <color indexed="36"/>
      <name val="Μοντέρνα"/>
      <family val="0"/>
    </font>
    <font>
      <b/>
      <sz val="10"/>
      <name val="Arial"/>
      <family val="2"/>
    </font>
    <font>
      <sz val="10"/>
      <name val="Arial"/>
      <family val="2"/>
    </font>
    <font>
      <b/>
      <i/>
      <sz val="10"/>
      <name val="Arial"/>
      <family val="2"/>
    </font>
    <font>
      <b/>
      <sz val="11"/>
      <name val="Arial"/>
      <family val="2"/>
    </font>
    <font>
      <sz val="11"/>
      <name val="Arial"/>
      <family val="2"/>
    </font>
    <font>
      <b/>
      <sz val="10"/>
      <name val="GrHelvetica"/>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20" borderId="2"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3" applyNumberFormat="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0" applyNumberFormat="0" applyBorder="0" applyAlignment="0" applyProtection="0"/>
    <xf numFmtId="40" fontId="4" fillId="0" borderId="0" applyFont="0" applyFill="0" applyBorder="0" applyAlignment="0" applyProtection="0"/>
    <xf numFmtId="38" fontId="4" fillId="0" borderId="0" applyFont="0" applyFill="0" applyBorder="0" applyAlignment="0" applyProtection="0"/>
    <xf numFmtId="175" fontId="4" fillId="0" borderId="0" applyFont="0" applyFill="0" applyBorder="0" applyAlignment="0" applyProtection="0"/>
    <xf numFmtId="173" fontId="4" fillId="0" borderId="0" applyFont="0" applyFill="0" applyBorder="0" applyAlignment="0" applyProtection="0"/>
    <xf numFmtId="0" fontId="42" fillId="30" borderId="0" applyNumberFormat="0" applyBorder="0" applyAlignment="0" applyProtection="0"/>
    <xf numFmtId="9" fontId="4" fillId="0" borderId="0" applyFont="0" applyFill="0" applyBorder="0" applyAlignment="0" applyProtection="0"/>
    <xf numFmtId="0" fontId="43" fillId="0" borderId="0" applyNumberFormat="0" applyFill="0" applyBorder="0" applyAlignment="0" applyProtection="0"/>
    <xf numFmtId="0" fontId="0" fillId="31" borderId="7" applyNumberFormat="0" applyFont="0" applyAlignment="0" applyProtection="0"/>
    <xf numFmtId="0" fontId="44" fillId="0" borderId="8" applyNumberFormat="0" applyFill="0" applyAlignment="0" applyProtection="0"/>
    <xf numFmtId="0" fontId="45" fillId="0" borderId="9"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7" fillId="27" borderId="1" applyNumberFormat="0" applyAlignment="0" applyProtection="0"/>
  </cellStyleXfs>
  <cellXfs count="68">
    <xf numFmtId="0" fontId="0" fillId="0" borderId="0" xfId="0" applyAlignment="1">
      <alignment/>
    </xf>
    <xf numFmtId="0" fontId="5" fillId="0" borderId="0" xfId="0" applyFont="1" applyAlignment="1">
      <alignment/>
    </xf>
    <xf numFmtId="0" fontId="8" fillId="0" borderId="0" xfId="0" applyFont="1" applyAlignment="1">
      <alignment/>
    </xf>
    <xf numFmtId="4"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xf>
    <xf numFmtId="0" fontId="8" fillId="0" borderId="0" xfId="0" applyFont="1" applyAlignment="1">
      <alignment horizontal="center"/>
    </xf>
    <xf numFmtId="0" fontId="8" fillId="0" borderId="10" xfId="0" applyFont="1" applyBorder="1" applyAlignment="1">
      <alignment horizontal="center"/>
    </xf>
    <xf numFmtId="0" fontId="9" fillId="0" borderId="11" xfId="0" applyFont="1" applyBorder="1" applyAlignment="1">
      <alignment horizontal="center"/>
    </xf>
    <xf numFmtId="0" fontId="9" fillId="0" borderId="11" xfId="0" applyFont="1" applyBorder="1" applyAlignment="1">
      <alignment/>
    </xf>
    <xf numFmtId="0" fontId="9" fillId="0" borderId="12" xfId="0" applyFont="1" applyBorder="1" applyAlignment="1">
      <alignment/>
    </xf>
    <xf numFmtId="0" fontId="9" fillId="0" borderId="12" xfId="0" applyFont="1" applyBorder="1" applyAlignment="1">
      <alignment horizontal="left"/>
    </xf>
    <xf numFmtId="0" fontId="9" fillId="0" borderId="11" xfId="0" applyFont="1" applyBorder="1" applyAlignment="1">
      <alignment horizontal="left"/>
    </xf>
    <xf numFmtId="0" fontId="10" fillId="0" borderId="0" xfId="0" applyFont="1" applyAlignment="1">
      <alignment/>
    </xf>
    <xf numFmtId="0" fontId="9" fillId="0" borderId="11" xfId="0" applyFont="1" applyBorder="1" applyAlignment="1">
      <alignment/>
    </xf>
    <xf numFmtId="0" fontId="10" fillId="0" borderId="0" xfId="0" applyFont="1" applyBorder="1" applyAlignment="1">
      <alignment horizontal="left"/>
    </xf>
    <xf numFmtId="4" fontId="8" fillId="0" borderId="0" xfId="0" applyNumberFormat="1" applyFont="1" applyFill="1" applyBorder="1" applyAlignment="1">
      <alignment horizontal="center"/>
    </xf>
    <xf numFmtId="0" fontId="9" fillId="0" borderId="0" xfId="0" applyFont="1" applyBorder="1" applyAlignment="1">
      <alignment/>
    </xf>
    <xf numFmtId="4" fontId="9" fillId="0" borderId="0" xfId="0" applyNumberFormat="1" applyFont="1" applyBorder="1" applyAlignment="1">
      <alignment horizontal="center"/>
    </xf>
    <xf numFmtId="0" fontId="8" fillId="0" borderId="11" xfId="0" applyFont="1" applyBorder="1" applyAlignment="1">
      <alignment horizontal="left" indent="5"/>
    </xf>
    <xf numFmtId="0" fontId="10" fillId="0" borderId="11" xfId="0" applyFont="1" applyBorder="1" applyAlignment="1">
      <alignment horizontal="left" indent="5"/>
    </xf>
    <xf numFmtId="0" fontId="10" fillId="0" borderId="12" xfId="0" applyFont="1" applyBorder="1" applyAlignment="1">
      <alignment horizontal="left" indent="5"/>
    </xf>
    <xf numFmtId="0" fontId="8" fillId="0" borderId="12" xfId="0" applyFont="1" applyBorder="1" applyAlignment="1">
      <alignment horizontal="left" indent="5"/>
    </xf>
    <xf numFmtId="49" fontId="8" fillId="0" borderId="10" xfId="0" applyNumberFormat="1" applyFont="1" applyBorder="1" applyAlignment="1">
      <alignment horizontal="center"/>
    </xf>
    <xf numFmtId="49" fontId="8" fillId="0" borderId="11" xfId="0" applyNumberFormat="1" applyFont="1" applyBorder="1" applyAlignment="1">
      <alignment horizontal="center"/>
    </xf>
    <xf numFmtId="49" fontId="9" fillId="0" borderId="11"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Border="1" applyAlignment="1">
      <alignment horizontal="center"/>
    </xf>
    <xf numFmtId="49" fontId="9" fillId="0" borderId="0" xfId="0" applyNumberFormat="1" applyFont="1" applyAlignment="1">
      <alignment horizontal="center"/>
    </xf>
    <xf numFmtId="0" fontId="8" fillId="0" borderId="11" xfId="0" applyFont="1" applyBorder="1" applyAlignment="1">
      <alignment horizontal="left" indent="5"/>
    </xf>
    <xf numFmtId="0" fontId="10" fillId="0" borderId="13" xfId="0" applyFont="1" applyBorder="1" applyAlignment="1">
      <alignment horizontal="left" indent="5"/>
    </xf>
    <xf numFmtId="49" fontId="9" fillId="0" borderId="11" xfId="0" applyNumberFormat="1" applyFont="1" applyBorder="1" applyAlignment="1">
      <alignment horizontal="center" vertical="top"/>
    </xf>
    <xf numFmtId="0" fontId="9" fillId="0" borderId="11" xfId="0" applyFont="1" applyBorder="1" applyAlignment="1">
      <alignment horizontal="left" wrapText="1"/>
    </xf>
    <xf numFmtId="4" fontId="5" fillId="0" borderId="0" xfId="0" applyNumberFormat="1" applyFont="1" applyAlignment="1">
      <alignment/>
    </xf>
    <xf numFmtId="4" fontId="9" fillId="0" borderId="14" xfId="0" applyNumberFormat="1" applyFont="1" applyFill="1" applyBorder="1" applyAlignment="1">
      <alignment horizontal="center"/>
    </xf>
    <xf numFmtId="4" fontId="9" fillId="0" borderId="11" xfId="0" applyNumberFormat="1" applyFont="1" applyFill="1" applyBorder="1" applyAlignment="1">
      <alignment horizontal="center"/>
    </xf>
    <xf numFmtId="4" fontId="8" fillId="0" borderId="10" xfId="0" applyNumberFormat="1" applyFont="1" applyFill="1" applyBorder="1" applyAlignment="1">
      <alignment horizontal="center"/>
    </xf>
    <xf numFmtId="4" fontId="9" fillId="0" borderId="13" xfId="0" applyNumberFormat="1" applyFont="1" applyFill="1" applyBorder="1" applyAlignment="1">
      <alignment horizontal="center"/>
    </xf>
    <xf numFmtId="4" fontId="8" fillId="0" borderId="10" xfId="0" applyNumberFormat="1" applyFont="1" applyFill="1" applyBorder="1" applyAlignment="1">
      <alignment horizontal="center"/>
    </xf>
    <xf numFmtId="4" fontId="8" fillId="0" borderId="11" xfId="0" applyNumberFormat="1" applyFont="1" applyFill="1" applyBorder="1" applyAlignment="1">
      <alignment horizontal="center"/>
    </xf>
    <xf numFmtId="4" fontId="9" fillId="0" borderId="11" xfId="0" applyNumberFormat="1" applyFont="1" applyFill="1" applyBorder="1" applyAlignment="1">
      <alignment horizontal="center"/>
    </xf>
    <xf numFmtId="0" fontId="11" fillId="32" borderId="10" xfId="0" applyFont="1" applyFill="1" applyBorder="1" applyAlignment="1">
      <alignment horizontal="center"/>
    </xf>
    <xf numFmtId="0" fontId="12" fillId="32" borderId="11" xfId="0" applyFont="1" applyFill="1" applyBorder="1" applyAlignment="1">
      <alignment horizontal="left"/>
    </xf>
    <xf numFmtId="0" fontId="12" fillId="32" borderId="11" xfId="0" applyFont="1" applyFill="1" applyBorder="1" applyAlignment="1">
      <alignment/>
    </xf>
    <xf numFmtId="0" fontId="12" fillId="32" borderId="13" xfId="0" applyFont="1" applyFill="1" applyBorder="1" applyAlignment="1">
      <alignment/>
    </xf>
    <xf numFmtId="0" fontId="11" fillId="32" borderId="14" xfId="0" applyFont="1" applyFill="1" applyBorder="1" applyAlignment="1">
      <alignment horizontal="left" indent="5"/>
    </xf>
    <xf numFmtId="0" fontId="11" fillId="32" borderId="11" xfId="0" applyFont="1" applyFill="1" applyBorder="1" applyAlignment="1">
      <alignment horizontal="left" indent="5"/>
    </xf>
    <xf numFmtId="0" fontId="11" fillId="32" borderId="13" xfId="0" applyFont="1" applyFill="1" applyBorder="1" applyAlignment="1">
      <alignment horizontal="left" indent="5"/>
    </xf>
    <xf numFmtId="4" fontId="9" fillId="0" borderId="13" xfId="0" applyNumberFormat="1" applyFont="1" applyBorder="1" applyAlignment="1">
      <alignment horizontal="center"/>
    </xf>
    <xf numFmtId="4" fontId="9" fillId="0" borderId="10" xfId="0" applyNumberFormat="1" applyFont="1" applyFill="1" applyBorder="1" applyAlignment="1">
      <alignment horizontal="center"/>
    </xf>
    <xf numFmtId="4" fontId="8" fillId="0" borderId="13" xfId="0" applyNumberFormat="1" applyFont="1" applyFill="1" applyBorder="1" applyAlignment="1">
      <alignment horizontal="center"/>
    </xf>
    <xf numFmtId="0" fontId="11" fillId="32" borderId="10" xfId="0" applyNumberFormat="1" applyFont="1" applyFill="1" applyBorder="1" applyAlignment="1">
      <alignment horizontal="center"/>
    </xf>
    <xf numFmtId="4" fontId="12" fillId="32" borderId="14" xfId="0" applyNumberFormat="1" applyFont="1" applyFill="1" applyBorder="1" applyAlignment="1">
      <alignment horizontal="center"/>
    </xf>
    <xf numFmtId="4" fontId="12" fillId="32" borderId="13" xfId="0" applyNumberFormat="1" applyFont="1" applyFill="1" applyBorder="1" applyAlignment="1">
      <alignment horizontal="center"/>
    </xf>
    <xf numFmtId="4" fontId="12" fillId="32" borderId="10" xfId="0" applyNumberFormat="1" applyFont="1" applyFill="1" applyBorder="1" applyAlignment="1">
      <alignment horizontal="center"/>
    </xf>
    <xf numFmtId="0" fontId="13" fillId="0" borderId="0" xfId="0" applyFont="1" applyAlignment="1">
      <alignment/>
    </xf>
    <xf numFmtId="0" fontId="9" fillId="0" borderId="12" xfId="0" applyFont="1" applyBorder="1" applyAlignment="1">
      <alignment horizontal="center"/>
    </xf>
    <xf numFmtId="0" fontId="8" fillId="0" borderId="15" xfId="0" applyFont="1" applyBorder="1" applyAlignment="1">
      <alignment horizontal="left" indent="5"/>
    </xf>
    <xf numFmtId="4" fontId="8" fillId="0" borderId="10" xfId="0" applyNumberFormat="1" applyFont="1" applyBorder="1" applyAlignment="1">
      <alignment horizontal="center"/>
    </xf>
    <xf numFmtId="4" fontId="9" fillId="0" borderId="0" xfId="0" applyNumberFormat="1" applyFont="1" applyFill="1" applyBorder="1" applyAlignment="1">
      <alignment horizontal="center"/>
    </xf>
    <xf numFmtId="0" fontId="5" fillId="0" borderId="0" xfId="0" applyFont="1" applyBorder="1" applyAlignment="1">
      <alignment/>
    </xf>
    <xf numFmtId="0" fontId="8" fillId="0" borderId="0" xfId="0" applyFont="1" applyBorder="1" applyAlignment="1">
      <alignment horizontal="center"/>
    </xf>
    <xf numFmtId="4" fontId="8" fillId="0" borderId="0" xfId="0" applyNumberFormat="1" applyFont="1" applyFill="1" applyBorder="1" applyAlignment="1">
      <alignment horizontal="center"/>
    </xf>
    <xf numFmtId="4" fontId="9"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4" fontId="12" fillId="0" borderId="0" xfId="0" applyNumberFormat="1" applyFont="1" applyFill="1" applyBorder="1" applyAlignment="1">
      <alignment horizontal="center"/>
    </xf>
    <xf numFmtId="0" fontId="8" fillId="0" borderId="0" xfId="0" applyFont="1" applyAlignment="1">
      <alignment horizontal="left" wrapText="1"/>
    </xf>
    <xf numFmtId="0" fontId="0" fillId="0" borderId="0" xfId="0" applyAlignment="1">
      <alignment horizontal="left"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8"/>
  <sheetViews>
    <sheetView tabSelected="1" zoomScalePageLayoutView="0" workbookViewId="0" topLeftCell="A149">
      <selection activeCell="A160" sqref="A1:D160"/>
    </sheetView>
  </sheetViews>
  <sheetFormatPr defaultColWidth="12.50390625" defaultRowHeight="12.75"/>
  <cols>
    <col min="1" max="1" width="6.00390625" style="4" customWidth="1"/>
    <col min="2" max="2" width="59.625" style="5" customWidth="1"/>
    <col min="3" max="3" width="34.50390625" style="3" customWidth="1"/>
    <col min="4" max="4" width="33.625" style="3" customWidth="1"/>
    <col min="5" max="5" width="24.875" style="1" customWidth="1"/>
    <col min="6" max="16384" width="12.50390625" style="1" customWidth="1"/>
  </cols>
  <sheetData>
    <row r="1" spans="1:5" ht="12.75">
      <c r="A1" s="2" t="s">
        <v>0</v>
      </c>
      <c r="B1" s="2"/>
      <c r="E1" s="60"/>
    </row>
    <row r="2" spans="1:5" ht="12.75">
      <c r="A2" s="55" t="s">
        <v>124</v>
      </c>
      <c r="B2" s="2"/>
      <c r="E2" s="60"/>
    </row>
    <row r="3" spans="1:5" ht="12.75">
      <c r="A3" s="2" t="s">
        <v>125</v>
      </c>
      <c r="B3" s="2"/>
      <c r="E3" s="60"/>
    </row>
    <row r="4" spans="1:5" ht="12.75">
      <c r="A4" s="2" t="s">
        <v>1</v>
      </c>
      <c r="B4" s="2"/>
      <c r="E4" s="60"/>
    </row>
    <row r="5" ht="12.75">
      <c r="E5" s="60"/>
    </row>
    <row r="6" spans="2:5" ht="12.75">
      <c r="B6" s="2" t="s">
        <v>32</v>
      </c>
      <c r="E6" s="60"/>
    </row>
    <row r="7" spans="1:5" ht="78.75" customHeight="1">
      <c r="A7" s="66" t="s">
        <v>140</v>
      </c>
      <c r="B7" s="67"/>
      <c r="C7" s="67"/>
      <c r="D7" s="67"/>
      <c r="E7" s="60"/>
    </row>
    <row r="8" spans="2:5" ht="12.75">
      <c r="B8" s="6" t="s">
        <v>162</v>
      </c>
      <c r="E8" s="60"/>
    </row>
    <row r="9" spans="1:5" ht="12.75">
      <c r="A9" s="23" t="s">
        <v>136</v>
      </c>
      <c r="B9" s="7" t="s">
        <v>135</v>
      </c>
      <c r="C9" s="58" t="s">
        <v>160</v>
      </c>
      <c r="D9" s="58" t="s">
        <v>161</v>
      </c>
      <c r="E9" s="61"/>
    </row>
    <row r="10" spans="1:5" ht="13.5">
      <c r="A10" s="24"/>
      <c r="B10" s="45" t="s">
        <v>69</v>
      </c>
      <c r="C10" s="34"/>
      <c r="D10" s="34"/>
      <c r="E10" s="60"/>
    </row>
    <row r="11" spans="1:5" ht="13.5">
      <c r="A11" s="24"/>
      <c r="B11" s="46" t="s">
        <v>70</v>
      </c>
      <c r="C11" s="35"/>
      <c r="D11" s="35"/>
      <c r="E11" s="60"/>
    </row>
    <row r="12" spans="1:5" ht="13.5">
      <c r="A12" s="24"/>
      <c r="B12" s="47" t="s">
        <v>71</v>
      </c>
      <c r="C12" s="35"/>
      <c r="D12" s="35"/>
      <c r="E12" s="60"/>
    </row>
    <row r="13" spans="1:5" ht="12.75">
      <c r="A13" s="25">
        <v>3000</v>
      </c>
      <c r="B13" s="9" t="s">
        <v>2</v>
      </c>
      <c r="C13" s="35"/>
      <c r="D13" s="35"/>
      <c r="E13" s="60"/>
    </row>
    <row r="14" spans="1:5" ht="12.75">
      <c r="A14" s="24"/>
      <c r="B14" s="9" t="s">
        <v>3</v>
      </c>
      <c r="C14" s="35"/>
      <c r="D14" s="35"/>
      <c r="E14" s="60"/>
    </row>
    <row r="15" spans="1:5" ht="12.75">
      <c r="A15" s="25">
        <v>3400</v>
      </c>
      <c r="B15" s="9" t="s">
        <v>30</v>
      </c>
      <c r="C15" s="35"/>
      <c r="D15" s="35"/>
      <c r="E15" s="60"/>
    </row>
    <row r="16" spans="1:5" ht="12.75">
      <c r="A16" s="25">
        <v>3411</v>
      </c>
      <c r="B16" s="9" t="s">
        <v>183</v>
      </c>
      <c r="C16" s="35"/>
      <c r="D16" s="35"/>
      <c r="E16" s="60"/>
    </row>
    <row r="17" spans="1:5" ht="12.75">
      <c r="A17" s="25"/>
      <c r="B17" s="9" t="s">
        <v>184</v>
      </c>
      <c r="C17" s="35"/>
      <c r="D17" s="35"/>
      <c r="E17" s="60"/>
    </row>
    <row r="18" spans="1:5" ht="12.75">
      <c r="A18" s="25"/>
      <c r="B18" s="9" t="s">
        <v>48</v>
      </c>
      <c r="C18" s="35">
        <v>2187.5</v>
      </c>
      <c r="D18" s="35">
        <v>2027.5</v>
      </c>
      <c r="E18" s="59"/>
    </row>
    <row r="19" spans="1:5" ht="12.75">
      <c r="A19" s="25"/>
      <c r="B19" s="9" t="s">
        <v>143</v>
      </c>
      <c r="C19" s="35"/>
      <c r="D19" s="35"/>
      <c r="E19" s="59"/>
    </row>
    <row r="20" spans="1:5" ht="12.75">
      <c r="A20" s="25"/>
      <c r="B20" s="9" t="s">
        <v>177</v>
      </c>
      <c r="C20" s="35"/>
      <c r="D20" s="35"/>
      <c r="E20" s="59"/>
    </row>
    <row r="21" spans="1:5" ht="12.75">
      <c r="A21" s="25"/>
      <c r="B21" s="9" t="s">
        <v>178</v>
      </c>
      <c r="C21" s="35"/>
      <c r="D21" s="35"/>
      <c r="E21" s="59"/>
    </row>
    <row r="22" spans="1:5" ht="12.75">
      <c r="A22" s="25"/>
      <c r="B22" s="9" t="s">
        <v>179</v>
      </c>
      <c r="C22" s="35"/>
      <c r="D22" s="35"/>
      <c r="E22" s="59"/>
    </row>
    <row r="23" spans="1:5" ht="12.75">
      <c r="A23" s="25"/>
      <c r="B23" s="9" t="s">
        <v>167</v>
      </c>
      <c r="C23" s="35"/>
      <c r="D23" s="35"/>
      <c r="E23" s="59"/>
    </row>
    <row r="24" spans="1:5" ht="12.75">
      <c r="A24" s="25"/>
      <c r="B24" s="9" t="s">
        <v>63</v>
      </c>
      <c r="C24" s="35">
        <v>2040</v>
      </c>
      <c r="D24" s="35">
        <v>1768</v>
      </c>
      <c r="E24" s="59"/>
    </row>
    <row r="25" spans="1:5" ht="12.75">
      <c r="A25" s="25"/>
      <c r="B25" s="9" t="s">
        <v>153</v>
      </c>
      <c r="C25" s="35"/>
      <c r="D25" s="35"/>
      <c r="E25" s="59"/>
    </row>
    <row r="26" spans="1:5" ht="12.75">
      <c r="A26" s="25"/>
      <c r="B26" s="9" t="s">
        <v>173</v>
      </c>
      <c r="C26" s="35"/>
      <c r="D26" s="35"/>
      <c r="E26" s="59"/>
    </row>
    <row r="27" spans="1:5" ht="12.75">
      <c r="A27" s="25"/>
      <c r="B27" s="9" t="s">
        <v>174</v>
      </c>
      <c r="C27" s="35"/>
      <c r="D27" s="35"/>
      <c r="E27" s="59"/>
    </row>
    <row r="28" spans="1:5" ht="12.75">
      <c r="A28" s="25"/>
      <c r="B28" s="9" t="s">
        <v>175</v>
      </c>
      <c r="C28" s="35"/>
      <c r="D28" s="35"/>
      <c r="E28" s="59"/>
    </row>
    <row r="29" spans="1:5" ht="12.75">
      <c r="A29" s="25"/>
      <c r="B29" s="9" t="s">
        <v>176</v>
      </c>
      <c r="C29" s="35"/>
      <c r="D29" s="35"/>
      <c r="E29" s="59"/>
    </row>
    <row r="30" spans="1:5" ht="12.75">
      <c r="A30" s="25"/>
      <c r="B30" s="9" t="s">
        <v>64</v>
      </c>
      <c r="C30" s="35">
        <v>2160</v>
      </c>
      <c r="D30" s="35">
        <v>1620</v>
      </c>
      <c r="E30" s="59"/>
    </row>
    <row r="31" spans="1:5" ht="12.75">
      <c r="A31" s="25"/>
      <c r="B31" s="9" t="s">
        <v>144</v>
      </c>
      <c r="C31" s="35"/>
      <c r="D31" s="35"/>
      <c r="E31" s="59"/>
    </row>
    <row r="32" spans="1:5" ht="12.75">
      <c r="A32" s="25"/>
      <c r="B32" s="9" t="s">
        <v>169</v>
      </c>
      <c r="C32" s="35"/>
      <c r="D32" s="35"/>
      <c r="E32" s="59"/>
    </row>
    <row r="33" spans="1:5" ht="12.75">
      <c r="A33" s="25"/>
      <c r="B33" s="9" t="s">
        <v>170</v>
      </c>
      <c r="C33" s="35"/>
      <c r="D33" s="35"/>
      <c r="E33" s="59"/>
    </row>
    <row r="34" spans="1:5" ht="12.75">
      <c r="A34" s="25"/>
      <c r="B34" s="9" t="s">
        <v>171</v>
      </c>
      <c r="C34" s="35"/>
      <c r="D34" s="35"/>
      <c r="E34" s="59"/>
    </row>
    <row r="35" spans="1:5" ht="12.75">
      <c r="A35" s="25"/>
      <c r="B35" s="9" t="s">
        <v>172</v>
      </c>
      <c r="C35" s="35"/>
      <c r="D35" s="35"/>
      <c r="E35" s="59"/>
    </row>
    <row r="36" spans="1:5" ht="12.75">
      <c r="A36" s="25"/>
      <c r="B36" s="9" t="s">
        <v>65</v>
      </c>
      <c r="C36" s="35">
        <v>2312.5</v>
      </c>
      <c r="D36" s="35">
        <v>2115.76</v>
      </c>
      <c r="E36" s="59"/>
    </row>
    <row r="37" spans="1:5" ht="12.75">
      <c r="A37" s="25"/>
      <c r="B37" s="9" t="s">
        <v>141</v>
      </c>
      <c r="C37" s="35"/>
      <c r="D37" s="35"/>
      <c r="E37" s="59"/>
    </row>
    <row r="38" spans="1:5" ht="12.75">
      <c r="A38" s="25"/>
      <c r="B38" s="9" t="s">
        <v>163</v>
      </c>
      <c r="C38" s="35"/>
      <c r="D38" s="35"/>
      <c r="E38" s="59"/>
    </row>
    <row r="39" spans="1:5" ht="12.75">
      <c r="A39" s="25"/>
      <c r="B39" s="9" t="s">
        <v>164</v>
      </c>
      <c r="C39" s="35"/>
      <c r="D39" s="35"/>
      <c r="E39" s="59"/>
    </row>
    <row r="40" spans="1:5" ht="12.75">
      <c r="A40" s="25"/>
      <c r="B40" s="9" t="s">
        <v>165</v>
      </c>
      <c r="C40" s="35"/>
      <c r="D40" s="35"/>
      <c r="E40" s="59"/>
    </row>
    <row r="41" spans="1:5" ht="12.75">
      <c r="A41" s="25"/>
      <c r="B41" s="9" t="s">
        <v>166</v>
      </c>
      <c r="C41" s="35"/>
      <c r="D41" s="35"/>
      <c r="E41" s="59"/>
    </row>
    <row r="42" spans="1:5" ht="12.75">
      <c r="A42" s="25"/>
      <c r="B42" s="9" t="s">
        <v>167</v>
      </c>
      <c r="C42" s="35"/>
      <c r="D42" s="35"/>
      <c r="E42" s="59"/>
    </row>
    <row r="43" spans="1:5" ht="12.75">
      <c r="A43" s="25"/>
      <c r="B43" s="9" t="s">
        <v>168</v>
      </c>
      <c r="C43" s="35"/>
      <c r="D43" s="35"/>
      <c r="E43" s="59"/>
    </row>
    <row r="44" spans="1:5" ht="12.75">
      <c r="A44" s="25"/>
      <c r="B44" s="19" t="s">
        <v>72</v>
      </c>
      <c r="C44" s="36">
        <f>SUM(C15:C39)</f>
        <v>8700</v>
      </c>
      <c r="D44" s="36">
        <f>SUM(D12:D42)</f>
        <v>7531.26</v>
      </c>
      <c r="E44" s="62"/>
    </row>
    <row r="45" spans="1:5" ht="12.75">
      <c r="A45" s="25">
        <v>3412</v>
      </c>
      <c r="B45" s="9" t="s">
        <v>45</v>
      </c>
      <c r="C45" s="35"/>
      <c r="D45" s="35"/>
      <c r="E45" s="59"/>
    </row>
    <row r="46" spans="1:5" ht="12.75">
      <c r="A46" s="25"/>
      <c r="B46" s="9" t="s">
        <v>46</v>
      </c>
      <c r="C46" s="35"/>
      <c r="D46" s="35"/>
      <c r="E46" s="59"/>
    </row>
    <row r="47" spans="1:5" ht="12.75">
      <c r="A47" s="25"/>
      <c r="B47" s="9" t="s">
        <v>50</v>
      </c>
      <c r="C47" s="35"/>
      <c r="D47" s="35"/>
      <c r="E47" s="59"/>
    </row>
    <row r="48" spans="1:5" ht="12.75">
      <c r="A48" s="25"/>
      <c r="B48" s="9" t="s">
        <v>180</v>
      </c>
      <c r="C48" s="35">
        <v>10200</v>
      </c>
      <c r="D48" s="35">
        <v>6290</v>
      </c>
      <c r="E48" s="59"/>
    </row>
    <row r="49" spans="1:5" ht="12.75">
      <c r="A49" s="25"/>
      <c r="B49" s="9" t="s">
        <v>181</v>
      </c>
      <c r="C49" s="35"/>
      <c r="D49" s="35"/>
      <c r="E49" s="59"/>
    </row>
    <row r="50" spans="1:5" ht="12.75">
      <c r="A50" s="25"/>
      <c r="B50" s="9" t="s">
        <v>182</v>
      </c>
      <c r="C50" s="35"/>
      <c r="D50" s="35"/>
      <c r="E50" s="59"/>
    </row>
    <row r="51" spans="1:5" ht="12.75">
      <c r="A51" s="25"/>
      <c r="B51" s="19" t="s">
        <v>73</v>
      </c>
      <c r="C51" s="36">
        <f>SUM(C48)</f>
        <v>10200</v>
      </c>
      <c r="D51" s="36">
        <f>SUM(D48:D50)</f>
        <v>6290</v>
      </c>
      <c r="E51" s="62"/>
    </row>
    <row r="52" spans="1:5" ht="12.75">
      <c r="A52" s="25"/>
      <c r="B52" s="57" t="s">
        <v>74</v>
      </c>
      <c r="C52" s="36">
        <f>SUM(C51+C44)</f>
        <v>18900</v>
      </c>
      <c r="D52" s="36">
        <f>SUM(D51+D44)</f>
        <v>13821.26</v>
      </c>
      <c r="E52" s="62"/>
    </row>
    <row r="53" spans="1:5" ht="12.75">
      <c r="A53" s="25">
        <v>3500</v>
      </c>
      <c r="B53" s="10" t="s">
        <v>185</v>
      </c>
      <c r="C53" s="35"/>
      <c r="D53" s="35"/>
      <c r="E53" s="59"/>
    </row>
    <row r="54" spans="1:5" ht="12.75">
      <c r="A54" s="25">
        <v>3510</v>
      </c>
      <c r="B54" s="10" t="s">
        <v>4</v>
      </c>
      <c r="C54" s="35"/>
      <c r="D54" s="35"/>
      <c r="E54" s="59"/>
    </row>
    <row r="55" spans="1:5" ht="12.75">
      <c r="A55" s="25">
        <v>3511</v>
      </c>
      <c r="B55" s="10" t="s">
        <v>47</v>
      </c>
      <c r="C55" s="35">
        <v>4200</v>
      </c>
      <c r="D55" s="35">
        <v>2056.4</v>
      </c>
      <c r="E55" s="59"/>
    </row>
    <row r="56" spans="1:5" ht="12.75">
      <c r="A56" s="25">
        <v>3514</v>
      </c>
      <c r="B56" s="10" t="s">
        <v>51</v>
      </c>
      <c r="C56" s="35">
        <v>0</v>
      </c>
      <c r="D56" s="35">
        <v>0</v>
      </c>
      <c r="E56" s="59"/>
    </row>
    <row r="57" spans="1:5" ht="12.75">
      <c r="A57" s="25"/>
      <c r="B57" s="20" t="s">
        <v>75</v>
      </c>
      <c r="C57" s="38">
        <f>SUM(C54:C56)</f>
        <v>4200</v>
      </c>
      <c r="D57" s="38">
        <f>SUM(D55:D56)</f>
        <v>2056.4</v>
      </c>
      <c r="E57" s="16"/>
    </row>
    <row r="58" spans="1:5" ht="12.75">
      <c r="A58" s="25">
        <v>4000</v>
      </c>
      <c r="B58" s="10" t="s">
        <v>42</v>
      </c>
      <c r="C58" s="35"/>
      <c r="D58" s="35"/>
      <c r="E58" s="59"/>
    </row>
    <row r="59" spans="1:5" ht="12.75">
      <c r="A59" s="25">
        <v>4120</v>
      </c>
      <c r="B59" s="10" t="s">
        <v>26</v>
      </c>
      <c r="C59" s="35"/>
      <c r="D59" s="35"/>
      <c r="E59" s="59"/>
    </row>
    <row r="60" spans="1:5" ht="12.75">
      <c r="A60" s="25">
        <v>4122</v>
      </c>
      <c r="B60" s="10" t="s">
        <v>27</v>
      </c>
      <c r="C60" s="35">
        <v>200</v>
      </c>
      <c r="D60" s="35">
        <v>0</v>
      </c>
      <c r="E60" s="59"/>
    </row>
    <row r="61" spans="1:5" ht="12.75">
      <c r="A61" s="25">
        <v>4213</v>
      </c>
      <c r="B61" s="10" t="s">
        <v>186</v>
      </c>
      <c r="C61" s="35">
        <v>0</v>
      </c>
      <c r="D61" s="35">
        <v>0</v>
      </c>
      <c r="E61" s="59"/>
    </row>
    <row r="62" spans="1:5" ht="12.75">
      <c r="A62" s="25"/>
      <c r="B62" s="10" t="s">
        <v>187</v>
      </c>
      <c r="C62" s="35"/>
      <c r="D62" s="35"/>
      <c r="E62" s="59"/>
    </row>
    <row r="63" spans="1:5" ht="12.75">
      <c r="A63" s="25"/>
      <c r="B63" s="21" t="s">
        <v>78</v>
      </c>
      <c r="C63" s="38">
        <f>SUM(C58:C62)</f>
        <v>200</v>
      </c>
      <c r="D63" s="38">
        <v>0</v>
      </c>
      <c r="E63" s="16"/>
    </row>
    <row r="64" spans="1:5" ht="12.75">
      <c r="A64" s="25">
        <v>5200</v>
      </c>
      <c r="B64" s="10" t="s">
        <v>28</v>
      </c>
      <c r="C64" s="35"/>
      <c r="D64" s="35"/>
      <c r="E64" s="59"/>
    </row>
    <row r="65" spans="1:5" ht="12.75">
      <c r="A65" s="25">
        <v>5291</v>
      </c>
      <c r="B65" s="10" t="s">
        <v>29</v>
      </c>
      <c r="C65" s="35">
        <v>1100</v>
      </c>
      <c r="D65" s="35">
        <v>491.59</v>
      </c>
      <c r="E65" s="59"/>
    </row>
    <row r="66" spans="1:5" ht="12.75">
      <c r="A66" s="25"/>
      <c r="B66" s="21" t="s">
        <v>79</v>
      </c>
      <c r="C66" s="38">
        <f>SUM(C65)</f>
        <v>1100</v>
      </c>
      <c r="D66" s="38">
        <f>SUM(D65)</f>
        <v>491.59</v>
      </c>
      <c r="E66" s="16"/>
    </row>
    <row r="67" spans="1:5" ht="12.75">
      <c r="A67" s="25">
        <v>5500</v>
      </c>
      <c r="B67" s="10" t="s">
        <v>54</v>
      </c>
      <c r="C67" s="39"/>
      <c r="D67" s="39"/>
      <c r="E67" s="16"/>
    </row>
    <row r="68" spans="1:5" ht="12.75">
      <c r="A68" s="25">
        <v>5511</v>
      </c>
      <c r="B68" s="10" t="s">
        <v>55</v>
      </c>
      <c r="C68" s="35">
        <v>0</v>
      </c>
      <c r="D68" s="35">
        <v>0</v>
      </c>
      <c r="E68" s="59"/>
    </row>
    <row r="69" spans="1:5" ht="12.75">
      <c r="A69" s="25">
        <v>5519</v>
      </c>
      <c r="B69" s="10" t="s">
        <v>76</v>
      </c>
      <c r="C69" s="35">
        <v>0</v>
      </c>
      <c r="D69" s="35">
        <v>0</v>
      </c>
      <c r="E69" s="59"/>
    </row>
    <row r="70" spans="1:5" ht="12.75">
      <c r="A70" s="25"/>
      <c r="B70" s="22" t="s">
        <v>77</v>
      </c>
      <c r="C70" s="38">
        <v>0</v>
      </c>
      <c r="D70" s="38">
        <v>0</v>
      </c>
      <c r="E70" s="16"/>
    </row>
    <row r="71" spans="1:5" ht="12.75">
      <c r="A71" s="25">
        <v>5600</v>
      </c>
      <c r="B71" s="10" t="s">
        <v>43</v>
      </c>
      <c r="C71" s="39"/>
      <c r="D71" s="39"/>
      <c r="E71" s="16"/>
    </row>
    <row r="72" spans="1:5" ht="12.75">
      <c r="A72" s="25">
        <v>5610</v>
      </c>
      <c r="B72" s="10" t="s">
        <v>44</v>
      </c>
      <c r="C72" s="39"/>
      <c r="D72" s="39"/>
      <c r="E72" s="16"/>
    </row>
    <row r="73" spans="1:5" ht="12.75">
      <c r="A73" s="25">
        <v>5612</v>
      </c>
      <c r="B73" s="10" t="s">
        <v>53</v>
      </c>
      <c r="C73" s="35">
        <v>2950</v>
      </c>
      <c r="D73" s="35">
        <v>25</v>
      </c>
      <c r="E73" s="59"/>
    </row>
    <row r="74" spans="1:5" ht="12.75">
      <c r="A74" s="25">
        <v>5688</v>
      </c>
      <c r="B74" s="10" t="s">
        <v>60</v>
      </c>
      <c r="C74" s="35">
        <v>0</v>
      </c>
      <c r="D74" s="35">
        <v>0</v>
      </c>
      <c r="E74" s="59"/>
    </row>
    <row r="75" spans="1:5" ht="12.75">
      <c r="A75" s="25"/>
      <c r="B75" s="10" t="s">
        <v>61</v>
      </c>
      <c r="C75" s="35"/>
      <c r="D75" s="35"/>
      <c r="E75" s="59"/>
    </row>
    <row r="76" spans="1:7" ht="12.75">
      <c r="A76" s="25" t="s">
        <v>134</v>
      </c>
      <c r="B76" s="10" t="s">
        <v>35</v>
      </c>
      <c r="C76" s="37">
        <v>0</v>
      </c>
      <c r="D76" s="37">
        <v>0</v>
      </c>
      <c r="E76" s="59"/>
      <c r="G76" s="33"/>
    </row>
    <row r="77" spans="1:5" ht="12.75">
      <c r="A77" s="25"/>
      <c r="B77" s="21" t="s">
        <v>80</v>
      </c>
      <c r="C77" s="38">
        <f>SUM(C72:C76)</f>
        <v>2950</v>
      </c>
      <c r="D77" s="38">
        <f>SUM(D73:D76)</f>
        <v>25</v>
      </c>
      <c r="E77" s="16"/>
    </row>
    <row r="78" spans="1:5" ht="12.75">
      <c r="A78" s="25"/>
      <c r="B78" s="19" t="s">
        <v>81</v>
      </c>
      <c r="C78" s="38">
        <f>C77+C70+C66+C63+C57+C52</f>
        <v>27350</v>
      </c>
      <c r="D78" s="38">
        <f>SUM(D77+D70+D66+D63+D57+D52)</f>
        <v>16394.25</v>
      </c>
      <c r="E78" s="16"/>
    </row>
    <row r="79" spans="1:5" ht="12.75">
      <c r="A79" s="25"/>
      <c r="B79" s="19" t="s">
        <v>131</v>
      </c>
      <c r="C79" s="39"/>
      <c r="D79" s="39"/>
      <c r="E79" s="16"/>
    </row>
    <row r="80" spans="1:5" ht="12.75">
      <c r="A80" s="25">
        <v>8000</v>
      </c>
      <c r="B80" s="14" t="s">
        <v>36</v>
      </c>
      <c r="C80" s="39"/>
      <c r="D80" s="39"/>
      <c r="E80" s="16"/>
    </row>
    <row r="81" spans="1:5" ht="12.75">
      <c r="A81" s="25">
        <v>8400</v>
      </c>
      <c r="B81" s="14" t="s">
        <v>37</v>
      </c>
      <c r="C81" s="39"/>
      <c r="D81" s="39"/>
      <c r="E81" s="16"/>
    </row>
    <row r="82" spans="1:5" ht="12.75">
      <c r="A82" s="25">
        <v>8440</v>
      </c>
      <c r="B82" s="14" t="s">
        <v>39</v>
      </c>
      <c r="C82" s="39"/>
      <c r="D82" s="39"/>
      <c r="E82" s="16"/>
    </row>
    <row r="83" spans="1:5" ht="12.75">
      <c r="A83" s="25">
        <v>8441</v>
      </c>
      <c r="B83" s="14" t="s">
        <v>38</v>
      </c>
      <c r="C83" s="40">
        <v>2550</v>
      </c>
      <c r="D83" s="40">
        <v>0</v>
      </c>
      <c r="E83" s="63"/>
    </row>
    <row r="84" spans="1:256" ht="12.75">
      <c r="A84" s="9"/>
      <c r="B84" s="9" t="s">
        <v>50</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t="s">
        <v>50</v>
      </c>
      <c r="DZ84" s="9" t="s">
        <v>50</v>
      </c>
      <c r="EA84" s="9" t="s">
        <v>50</v>
      </c>
      <c r="EB84" s="9" t="s">
        <v>50</v>
      </c>
      <c r="EC84" s="9" t="s">
        <v>50</v>
      </c>
      <c r="ED84" s="9" t="s">
        <v>50</v>
      </c>
      <c r="EE84" s="9" t="s">
        <v>50</v>
      </c>
      <c r="EF84" s="9" t="s">
        <v>50</v>
      </c>
      <c r="EG84" s="9" t="s">
        <v>50</v>
      </c>
      <c r="EH84" s="9" t="s">
        <v>50</v>
      </c>
      <c r="EI84" s="9" t="s">
        <v>50</v>
      </c>
      <c r="EJ84" s="9" t="s">
        <v>50</v>
      </c>
      <c r="EK84" s="9" t="s">
        <v>50</v>
      </c>
      <c r="EL84" s="9" t="s">
        <v>50</v>
      </c>
      <c r="EM84" s="9" t="s">
        <v>50</v>
      </c>
      <c r="EN84" s="9" t="s">
        <v>50</v>
      </c>
      <c r="EO84" s="9" t="s">
        <v>50</v>
      </c>
      <c r="EP84" s="9" t="s">
        <v>50</v>
      </c>
      <c r="EQ84" s="9" t="s">
        <v>50</v>
      </c>
      <c r="ER84" s="9" t="s">
        <v>50</v>
      </c>
      <c r="ES84" s="9" t="s">
        <v>50</v>
      </c>
      <c r="ET84" s="9" t="s">
        <v>50</v>
      </c>
      <c r="EU84" s="9" t="s">
        <v>50</v>
      </c>
      <c r="EV84" s="9" t="s">
        <v>50</v>
      </c>
      <c r="EW84" s="9" t="s">
        <v>50</v>
      </c>
      <c r="EX84" s="9" t="s">
        <v>50</v>
      </c>
      <c r="EY84" s="9" t="s">
        <v>50</v>
      </c>
      <c r="EZ84" s="9" t="s">
        <v>50</v>
      </c>
      <c r="FA84" s="9" t="s">
        <v>50</v>
      </c>
      <c r="FB84" s="9" t="s">
        <v>50</v>
      </c>
      <c r="FC84" s="9" t="s">
        <v>50</v>
      </c>
      <c r="FD84" s="9" t="s">
        <v>50</v>
      </c>
      <c r="FE84" s="9" t="s">
        <v>50</v>
      </c>
      <c r="FF84" s="9" t="s">
        <v>50</v>
      </c>
      <c r="FG84" s="9" t="s">
        <v>50</v>
      </c>
      <c r="FH84" s="9" t="s">
        <v>50</v>
      </c>
      <c r="FI84" s="9" t="s">
        <v>50</v>
      </c>
      <c r="FJ84" s="9" t="s">
        <v>50</v>
      </c>
      <c r="FK84" s="9" t="s">
        <v>50</v>
      </c>
      <c r="FL84" s="9" t="s">
        <v>50</v>
      </c>
      <c r="FM84" s="9" t="s">
        <v>50</v>
      </c>
      <c r="FN84" s="9" t="s">
        <v>50</v>
      </c>
      <c r="FO84" s="9" t="s">
        <v>50</v>
      </c>
      <c r="FP84" s="9" t="s">
        <v>50</v>
      </c>
      <c r="FQ84" s="9" t="s">
        <v>50</v>
      </c>
      <c r="FR84" s="9" t="s">
        <v>50</v>
      </c>
      <c r="FS84" s="9" t="s">
        <v>50</v>
      </c>
      <c r="FT84" s="9" t="s">
        <v>50</v>
      </c>
      <c r="FU84" s="9" t="s">
        <v>50</v>
      </c>
      <c r="FV84" s="9" t="s">
        <v>50</v>
      </c>
      <c r="FW84" s="9" t="s">
        <v>50</v>
      </c>
      <c r="FX84" s="9" t="s">
        <v>50</v>
      </c>
      <c r="FY84" s="9" t="s">
        <v>50</v>
      </c>
      <c r="FZ84" s="9" t="s">
        <v>50</v>
      </c>
      <c r="GA84" s="9" t="s">
        <v>50</v>
      </c>
      <c r="GB84" s="9" t="s">
        <v>50</v>
      </c>
      <c r="GC84" s="9" t="s">
        <v>50</v>
      </c>
      <c r="GD84" s="9" t="s">
        <v>50</v>
      </c>
      <c r="GE84" s="9" t="s">
        <v>50</v>
      </c>
      <c r="GF84" s="9" t="s">
        <v>50</v>
      </c>
      <c r="GG84" s="9" t="s">
        <v>50</v>
      </c>
      <c r="GH84" s="9" t="s">
        <v>50</v>
      </c>
      <c r="GI84" s="9" t="s">
        <v>50</v>
      </c>
      <c r="GJ84" s="9" t="s">
        <v>50</v>
      </c>
      <c r="GK84" s="9" t="s">
        <v>50</v>
      </c>
      <c r="GL84" s="9" t="s">
        <v>50</v>
      </c>
      <c r="GM84" s="9" t="s">
        <v>50</v>
      </c>
      <c r="GN84" s="9" t="s">
        <v>50</v>
      </c>
      <c r="GO84" s="9" t="s">
        <v>50</v>
      </c>
      <c r="GP84" s="9" t="s">
        <v>50</v>
      </c>
      <c r="GQ84" s="9" t="s">
        <v>50</v>
      </c>
      <c r="GR84" s="9" t="s">
        <v>50</v>
      </c>
      <c r="GS84" s="9" t="s">
        <v>50</v>
      </c>
      <c r="GT84" s="9" t="s">
        <v>50</v>
      </c>
      <c r="GU84" s="9" t="s">
        <v>50</v>
      </c>
      <c r="GV84" s="9" t="s">
        <v>50</v>
      </c>
      <c r="GW84" s="9" t="s">
        <v>50</v>
      </c>
      <c r="GX84" s="9" t="s">
        <v>50</v>
      </c>
      <c r="GY84" s="9" t="s">
        <v>50</v>
      </c>
      <c r="GZ84" s="9" t="s">
        <v>50</v>
      </c>
      <c r="HA84" s="9" t="s">
        <v>50</v>
      </c>
      <c r="HB84" s="9" t="s">
        <v>50</v>
      </c>
      <c r="HC84" s="9" t="s">
        <v>50</v>
      </c>
      <c r="HD84" s="9" t="s">
        <v>50</v>
      </c>
      <c r="HE84" s="9" t="s">
        <v>50</v>
      </c>
      <c r="HF84" s="9" t="s">
        <v>50</v>
      </c>
      <c r="HG84" s="9" t="s">
        <v>50</v>
      </c>
      <c r="HH84" s="9" t="s">
        <v>50</v>
      </c>
      <c r="HI84" s="9" t="s">
        <v>50</v>
      </c>
      <c r="HJ84" s="9" t="s">
        <v>50</v>
      </c>
      <c r="HK84" s="9" t="s">
        <v>50</v>
      </c>
      <c r="HL84" s="9" t="s">
        <v>50</v>
      </c>
      <c r="HM84" s="9" t="s">
        <v>50</v>
      </c>
      <c r="HN84" s="9" t="s">
        <v>50</v>
      </c>
      <c r="HO84" s="9" t="s">
        <v>50</v>
      </c>
      <c r="HP84" s="9" t="s">
        <v>50</v>
      </c>
      <c r="HQ84" s="9" t="s">
        <v>50</v>
      </c>
      <c r="HR84" s="9" t="s">
        <v>50</v>
      </c>
      <c r="HS84" s="9" t="s">
        <v>50</v>
      </c>
      <c r="HT84" s="9" t="s">
        <v>50</v>
      </c>
      <c r="HU84" s="9" t="s">
        <v>50</v>
      </c>
      <c r="HV84" s="9" t="s">
        <v>50</v>
      </c>
      <c r="HW84" s="9" t="s">
        <v>50</v>
      </c>
      <c r="HX84" s="9" t="s">
        <v>50</v>
      </c>
      <c r="HY84" s="9" t="s">
        <v>50</v>
      </c>
      <c r="HZ84" s="9" t="s">
        <v>50</v>
      </c>
      <c r="IA84" s="9" t="s">
        <v>50</v>
      </c>
      <c r="IB84" s="9" t="s">
        <v>50</v>
      </c>
      <c r="IC84" s="9" t="s">
        <v>50</v>
      </c>
      <c r="ID84" s="9" t="s">
        <v>50</v>
      </c>
      <c r="IE84" s="9" t="s">
        <v>50</v>
      </c>
      <c r="IF84" s="9" t="s">
        <v>50</v>
      </c>
      <c r="IG84" s="9" t="s">
        <v>50</v>
      </c>
      <c r="IH84" s="9" t="s">
        <v>50</v>
      </c>
      <c r="II84" s="9" t="s">
        <v>50</v>
      </c>
      <c r="IJ84" s="9" t="s">
        <v>50</v>
      </c>
      <c r="IK84" s="9" t="s">
        <v>50</v>
      </c>
      <c r="IL84" s="9" t="s">
        <v>50</v>
      </c>
      <c r="IM84" s="9" t="s">
        <v>50</v>
      </c>
      <c r="IN84" s="9" t="s">
        <v>50</v>
      </c>
      <c r="IO84" s="9" t="s">
        <v>50</v>
      </c>
      <c r="IP84" s="9" t="s">
        <v>50</v>
      </c>
      <c r="IQ84" s="9" t="s">
        <v>50</v>
      </c>
      <c r="IR84" s="9" t="s">
        <v>50</v>
      </c>
      <c r="IS84" s="9" t="s">
        <v>50</v>
      </c>
      <c r="IT84" s="9" t="s">
        <v>50</v>
      </c>
      <c r="IU84" s="9" t="s">
        <v>50</v>
      </c>
      <c r="IV84" s="9" t="s">
        <v>50</v>
      </c>
    </row>
    <row r="85" spans="1:5" ht="12.75">
      <c r="A85" s="25">
        <v>8600</v>
      </c>
      <c r="B85" s="14" t="s">
        <v>35</v>
      </c>
      <c r="C85" s="39"/>
      <c r="D85" s="39"/>
      <c r="E85" s="16"/>
    </row>
    <row r="86" spans="1:5" ht="12.75">
      <c r="A86" s="25">
        <v>8620</v>
      </c>
      <c r="B86" s="14" t="s">
        <v>40</v>
      </c>
      <c r="C86" s="39"/>
      <c r="D86" s="39"/>
      <c r="E86" s="16"/>
    </row>
    <row r="87" spans="1:5" ht="12.75">
      <c r="A87" s="25">
        <v>8629</v>
      </c>
      <c r="B87" s="14" t="s">
        <v>41</v>
      </c>
      <c r="C87" s="40">
        <v>100</v>
      </c>
      <c r="D87" s="40">
        <v>0</v>
      </c>
      <c r="E87" s="63"/>
    </row>
    <row r="88" spans="1:5" ht="12.75">
      <c r="A88" s="25"/>
      <c r="B88" s="20" t="s">
        <v>83</v>
      </c>
      <c r="C88" s="38">
        <f>SUM(C81:C87)</f>
        <v>2650</v>
      </c>
      <c r="D88" s="38">
        <f>SUM(D87)</f>
        <v>0</v>
      </c>
      <c r="E88" s="16"/>
    </row>
    <row r="89" spans="1:5" ht="12.75">
      <c r="A89" s="25"/>
      <c r="B89" s="29" t="s">
        <v>132</v>
      </c>
      <c r="C89" s="38">
        <f>SUM(C88)</f>
        <v>2650</v>
      </c>
      <c r="D89" s="38">
        <f>SUM(D88)</f>
        <v>0</v>
      </c>
      <c r="E89" s="16"/>
    </row>
    <row r="90" spans="1:5" ht="12.75">
      <c r="A90" s="25"/>
      <c r="B90" s="19" t="s">
        <v>133</v>
      </c>
      <c r="C90" s="39">
        <f>SUM(C89+C78)</f>
        <v>30000</v>
      </c>
      <c r="D90" s="39">
        <f>SUM(D89+D78)</f>
        <v>16394.25</v>
      </c>
      <c r="E90" s="16"/>
    </row>
    <row r="91" spans="1:5" ht="12.75">
      <c r="A91" s="25"/>
      <c r="B91" s="19" t="s">
        <v>142</v>
      </c>
      <c r="C91" s="35">
        <v>331536.42</v>
      </c>
      <c r="D91" s="35">
        <v>337024.89</v>
      </c>
      <c r="E91" s="59"/>
    </row>
    <row r="92" spans="1:5" ht="12.75">
      <c r="A92" s="25"/>
      <c r="B92" s="19" t="s">
        <v>82</v>
      </c>
      <c r="C92" s="38">
        <f>SUM(C90:C91)</f>
        <v>361536.42</v>
      </c>
      <c r="D92" s="38">
        <f>SUM(D90:D91)</f>
        <v>353419.14</v>
      </c>
      <c r="E92" s="16"/>
    </row>
    <row r="93" spans="1:5" ht="12.75">
      <c r="A93" s="25"/>
      <c r="B93" s="9"/>
      <c r="C93" s="35"/>
      <c r="D93" s="35"/>
      <c r="E93" s="59"/>
    </row>
    <row r="94" spans="1:5" ht="13.5">
      <c r="A94" s="25"/>
      <c r="B94" s="45" t="s">
        <v>6</v>
      </c>
      <c r="C94" s="35"/>
      <c r="D94" s="35"/>
      <c r="E94" s="59"/>
    </row>
    <row r="95" spans="1:5" ht="13.5">
      <c r="A95" s="25"/>
      <c r="B95" s="46" t="s">
        <v>7</v>
      </c>
      <c r="C95" s="35"/>
      <c r="D95" s="35"/>
      <c r="E95" s="59"/>
    </row>
    <row r="96" spans="1:5" ht="13.5">
      <c r="A96" s="25"/>
      <c r="B96" s="47" t="s">
        <v>8</v>
      </c>
      <c r="C96" s="35"/>
      <c r="D96" s="35"/>
      <c r="E96" s="59"/>
    </row>
    <row r="97" spans="1:5" ht="12.75">
      <c r="A97" s="25" t="s">
        <v>95</v>
      </c>
      <c r="B97" s="11" t="s">
        <v>24</v>
      </c>
      <c r="C97" s="35"/>
      <c r="D97" s="35"/>
      <c r="E97" s="59"/>
    </row>
    <row r="98" spans="1:5" ht="12.75">
      <c r="A98" s="25" t="s">
        <v>96</v>
      </c>
      <c r="B98" s="11" t="s">
        <v>120</v>
      </c>
      <c r="C98" s="35"/>
      <c r="D98" s="35"/>
      <c r="E98" s="59"/>
    </row>
    <row r="99" spans="1:5" ht="12.75">
      <c r="A99" s="25" t="s">
        <v>97</v>
      </c>
      <c r="B99" s="11" t="s">
        <v>25</v>
      </c>
      <c r="C99" s="35">
        <v>150</v>
      </c>
      <c r="D99" s="35">
        <v>0</v>
      </c>
      <c r="E99" s="59"/>
    </row>
    <row r="100" spans="1:5" ht="12.75">
      <c r="A100" s="25" t="s">
        <v>98</v>
      </c>
      <c r="B100" s="11" t="s">
        <v>121</v>
      </c>
      <c r="C100" s="35">
        <v>100</v>
      </c>
      <c r="D100" s="35">
        <v>0</v>
      </c>
      <c r="E100" s="59"/>
    </row>
    <row r="101" spans="1:5" ht="12.75">
      <c r="A101" s="25"/>
      <c r="B101" s="21" t="s">
        <v>84</v>
      </c>
      <c r="C101" s="38">
        <f>SUM(C99:C100)</f>
        <v>250</v>
      </c>
      <c r="D101" s="38">
        <v>0</v>
      </c>
      <c r="E101" s="16"/>
    </row>
    <row r="102" spans="1:5" ht="12.75">
      <c r="A102" s="25" t="s">
        <v>99</v>
      </c>
      <c r="B102" s="9" t="s">
        <v>85</v>
      </c>
      <c r="C102" s="35"/>
      <c r="D102" s="35"/>
      <c r="E102" s="59"/>
    </row>
    <row r="103" spans="1:5" ht="12.75">
      <c r="A103" s="25" t="s">
        <v>100</v>
      </c>
      <c r="B103" s="9" t="s">
        <v>147</v>
      </c>
      <c r="C103" s="35"/>
      <c r="D103" s="35"/>
      <c r="E103" s="59"/>
    </row>
    <row r="104" spans="1:5" ht="12.75">
      <c r="A104" s="25"/>
      <c r="B104" s="9" t="s">
        <v>148</v>
      </c>
      <c r="C104" s="35">
        <v>1000</v>
      </c>
      <c r="D104" s="35">
        <v>0</v>
      </c>
      <c r="E104" s="59"/>
    </row>
    <row r="105" spans="1:5" ht="12.75">
      <c r="A105" s="25" t="s">
        <v>101</v>
      </c>
      <c r="B105" s="9" t="s">
        <v>149</v>
      </c>
      <c r="C105" s="35"/>
      <c r="D105" s="35"/>
      <c r="E105" s="59"/>
    </row>
    <row r="106" spans="1:5" ht="12.75">
      <c r="A106" s="25"/>
      <c r="B106" s="9" t="s">
        <v>150</v>
      </c>
      <c r="C106" s="35">
        <v>500</v>
      </c>
      <c r="D106" s="35">
        <v>0</v>
      </c>
      <c r="E106" s="59"/>
    </row>
    <row r="107" spans="1:5" ht="12.75">
      <c r="A107" s="25" t="s">
        <v>102</v>
      </c>
      <c r="B107" s="9" t="s">
        <v>151</v>
      </c>
      <c r="C107" s="35"/>
      <c r="D107" s="35"/>
      <c r="E107" s="59"/>
    </row>
    <row r="108" spans="1:5" ht="12.75">
      <c r="A108" s="25"/>
      <c r="B108" s="9" t="s">
        <v>152</v>
      </c>
      <c r="C108" s="35">
        <v>500</v>
      </c>
      <c r="D108" s="35">
        <v>0</v>
      </c>
      <c r="E108" s="59"/>
    </row>
    <row r="109" spans="1:5" ht="12.75">
      <c r="A109" s="25" t="s">
        <v>145</v>
      </c>
      <c r="B109" s="9" t="s">
        <v>146</v>
      </c>
      <c r="C109" s="35">
        <v>1500</v>
      </c>
      <c r="D109" s="35">
        <v>0</v>
      </c>
      <c r="E109" s="59"/>
    </row>
    <row r="110" spans="1:5" ht="12.75">
      <c r="A110" s="25"/>
      <c r="B110" s="20" t="s">
        <v>86</v>
      </c>
      <c r="C110" s="38">
        <f>SUM(C103:C109)</f>
        <v>3500</v>
      </c>
      <c r="D110" s="38">
        <v>0</v>
      </c>
      <c r="E110" s="16"/>
    </row>
    <row r="111" spans="1:5" ht="12.75">
      <c r="A111" s="25" t="s">
        <v>103</v>
      </c>
      <c r="B111" s="9" t="s">
        <v>9</v>
      </c>
      <c r="C111" s="35"/>
      <c r="D111" s="35"/>
      <c r="E111" s="59"/>
    </row>
    <row r="112" spans="1:5" ht="12.75">
      <c r="A112" s="25" t="s">
        <v>104</v>
      </c>
      <c r="B112" s="9" t="s">
        <v>52</v>
      </c>
      <c r="C112" s="35">
        <v>1200</v>
      </c>
      <c r="D112" s="35">
        <v>0</v>
      </c>
      <c r="E112" s="59"/>
    </row>
    <row r="113" spans="1:5" ht="12.75">
      <c r="A113" s="25" t="s">
        <v>105</v>
      </c>
      <c r="B113" s="9" t="s">
        <v>19</v>
      </c>
      <c r="C113" s="35"/>
      <c r="D113" s="35"/>
      <c r="E113" s="59"/>
    </row>
    <row r="114" spans="1:5" ht="12.75">
      <c r="A114" s="25" t="s">
        <v>106</v>
      </c>
      <c r="B114" s="9" t="s">
        <v>59</v>
      </c>
      <c r="C114" s="35">
        <v>0</v>
      </c>
      <c r="D114" s="35">
        <v>0</v>
      </c>
      <c r="E114" s="59"/>
    </row>
    <row r="115" spans="1:5" ht="12.75">
      <c r="A115" s="25" t="s">
        <v>107</v>
      </c>
      <c r="B115" s="9" t="s">
        <v>10</v>
      </c>
      <c r="C115" s="35"/>
      <c r="D115" s="35"/>
      <c r="E115" s="59"/>
    </row>
    <row r="116" spans="1:5" ht="12.75">
      <c r="A116" s="25" t="s">
        <v>108</v>
      </c>
      <c r="B116" s="9" t="s">
        <v>11</v>
      </c>
      <c r="C116" s="35">
        <v>200</v>
      </c>
      <c r="D116" s="35">
        <v>59.52</v>
      </c>
      <c r="E116" s="59"/>
    </row>
    <row r="117" spans="1:5" ht="12.75">
      <c r="A117" s="25" t="s">
        <v>109</v>
      </c>
      <c r="B117" s="9" t="s">
        <v>62</v>
      </c>
      <c r="C117" s="35">
        <v>4000</v>
      </c>
      <c r="D117" s="35">
        <v>150.04</v>
      </c>
      <c r="E117" s="59"/>
    </row>
    <row r="118" spans="1:5" ht="12.75">
      <c r="A118" s="25" t="s">
        <v>110</v>
      </c>
      <c r="B118" s="9" t="s">
        <v>12</v>
      </c>
      <c r="C118" s="35"/>
      <c r="D118" s="35"/>
      <c r="E118" s="59"/>
    </row>
    <row r="119" spans="1:5" ht="12.75">
      <c r="A119" s="25" t="s">
        <v>111</v>
      </c>
      <c r="B119" s="9" t="s">
        <v>18</v>
      </c>
      <c r="C119" s="35">
        <v>500</v>
      </c>
      <c r="D119" s="35">
        <v>0</v>
      </c>
      <c r="E119" s="59"/>
    </row>
    <row r="120" spans="1:5" ht="12.75">
      <c r="A120" s="25" t="s">
        <v>112</v>
      </c>
      <c r="B120" s="9" t="s">
        <v>12</v>
      </c>
      <c r="C120" s="35">
        <v>300</v>
      </c>
      <c r="D120" s="35">
        <v>0</v>
      </c>
      <c r="E120" s="59"/>
    </row>
    <row r="121" spans="1:5" ht="12.75">
      <c r="A121" s="25" t="s">
        <v>113</v>
      </c>
      <c r="B121" s="9" t="s">
        <v>57</v>
      </c>
      <c r="C121" s="35">
        <f>C90*0.25/100</f>
        <v>75</v>
      </c>
      <c r="D121" s="35">
        <v>0</v>
      </c>
      <c r="E121" s="59"/>
    </row>
    <row r="122" spans="1:5" ht="12.75">
      <c r="A122" s="25"/>
      <c r="B122" s="20" t="s">
        <v>88</v>
      </c>
      <c r="C122" s="38">
        <f>SUM(C111:C121)</f>
        <v>6275</v>
      </c>
      <c r="D122" s="38">
        <f>SUM(D112:D121)</f>
        <v>209.56</v>
      </c>
      <c r="E122" s="16"/>
    </row>
    <row r="123" spans="1:5" ht="12.75">
      <c r="A123" s="25" t="s">
        <v>114</v>
      </c>
      <c r="B123" s="9" t="s">
        <v>21</v>
      </c>
      <c r="C123" s="35"/>
      <c r="D123" s="35"/>
      <c r="E123" s="59"/>
    </row>
    <row r="124" spans="1:5" ht="12.75">
      <c r="A124" s="25"/>
      <c r="B124" s="9" t="s">
        <v>22</v>
      </c>
      <c r="C124" s="35"/>
      <c r="D124" s="35"/>
      <c r="E124" s="59"/>
    </row>
    <row r="125" spans="1:5" ht="12.75">
      <c r="A125" s="25" t="s">
        <v>115</v>
      </c>
      <c r="B125" s="9" t="s">
        <v>23</v>
      </c>
      <c r="C125" s="35"/>
      <c r="D125" s="35"/>
      <c r="E125" s="59"/>
    </row>
    <row r="126" spans="1:5" ht="12.75">
      <c r="A126" s="25" t="s">
        <v>116</v>
      </c>
      <c r="B126" s="9" t="s">
        <v>123</v>
      </c>
      <c r="C126" s="35">
        <v>12000</v>
      </c>
      <c r="D126" s="35">
        <v>9492.89</v>
      </c>
      <c r="E126" s="59"/>
    </row>
    <row r="127" spans="1:5" ht="12.75">
      <c r="A127" s="25" t="s">
        <v>117</v>
      </c>
      <c r="B127" s="9" t="s">
        <v>58</v>
      </c>
      <c r="C127" s="35">
        <v>2000</v>
      </c>
      <c r="D127" s="35">
        <v>0</v>
      </c>
      <c r="E127" s="59"/>
    </row>
    <row r="128" spans="1:5" ht="12.75">
      <c r="A128" s="25"/>
      <c r="B128" s="20" t="s">
        <v>87</v>
      </c>
      <c r="C128" s="38">
        <f>SUM(C126:C127)</f>
        <v>14000</v>
      </c>
      <c r="D128" s="38">
        <f>SUM(D126:D127)</f>
        <v>9492.89</v>
      </c>
      <c r="E128" s="16"/>
    </row>
    <row r="129" spans="1:5" ht="12.75">
      <c r="A129" s="25">
        <v>2000</v>
      </c>
      <c r="B129" s="12" t="s">
        <v>89</v>
      </c>
      <c r="C129" s="35"/>
      <c r="D129" s="35"/>
      <c r="E129" s="59"/>
    </row>
    <row r="130" spans="1:5" ht="12.75">
      <c r="A130" s="25" t="s">
        <v>126</v>
      </c>
      <c r="B130" s="12" t="s">
        <v>127</v>
      </c>
      <c r="C130" s="35"/>
      <c r="D130" s="35"/>
      <c r="E130" s="59"/>
    </row>
    <row r="131" spans="1:5" ht="12.75">
      <c r="A131" s="25" t="s">
        <v>128</v>
      </c>
      <c r="B131" s="12" t="s">
        <v>129</v>
      </c>
      <c r="C131" s="35"/>
      <c r="D131" s="35"/>
      <c r="E131" s="59"/>
    </row>
    <row r="132" spans="1:5" ht="12.75">
      <c r="A132" s="25" t="s">
        <v>137</v>
      </c>
      <c r="B132" s="12" t="s">
        <v>49</v>
      </c>
      <c r="C132" s="35">
        <v>5000</v>
      </c>
      <c r="D132" s="35">
        <v>1531.56</v>
      </c>
      <c r="E132" s="59"/>
    </row>
    <row r="133" spans="1:5" ht="12.75">
      <c r="A133" s="25">
        <v>2600</v>
      </c>
      <c r="B133" s="12" t="s">
        <v>122</v>
      </c>
      <c r="C133" s="35"/>
      <c r="D133" s="35"/>
      <c r="E133" s="59"/>
    </row>
    <row r="134" spans="1:5" ht="12.75">
      <c r="A134" s="25">
        <v>2670</v>
      </c>
      <c r="B134" s="12" t="s">
        <v>31</v>
      </c>
      <c r="C134" s="35"/>
      <c r="D134" s="35"/>
      <c r="E134" s="59"/>
    </row>
    <row r="135" spans="1:5" ht="12.75">
      <c r="A135" s="56">
        <v>2676</v>
      </c>
      <c r="B135" s="9" t="s">
        <v>138</v>
      </c>
      <c r="C135" s="35"/>
      <c r="D135" s="35"/>
      <c r="E135" s="59"/>
    </row>
    <row r="136" spans="1:5" ht="12.75">
      <c r="A136" s="25"/>
      <c r="B136" s="12" t="s">
        <v>139</v>
      </c>
      <c r="C136" s="35">
        <v>44000</v>
      </c>
      <c r="D136" s="35">
        <v>0</v>
      </c>
      <c r="E136" s="59"/>
    </row>
    <row r="137" spans="1:5" ht="12.75">
      <c r="A137" s="25"/>
      <c r="B137" s="20" t="s">
        <v>90</v>
      </c>
      <c r="C137" s="38">
        <f>SUM(C131:C136)</f>
        <v>49000</v>
      </c>
      <c r="D137" s="38">
        <f>SUM(D132:D136)</f>
        <v>1531.56</v>
      </c>
      <c r="E137" s="16"/>
    </row>
    <row r="138" spans="1:5" ht="12.75">
      <c r="A138" s="25">
        <v>3190</v>
      </c>
      <c r="B138" s="11" t="s">
        <v>33</v>
      </c>
      <c r="C138" s="35"/>
      <c r="D138" s="35"/>
      <c r="E138" s="59"/>
    </row>
    <row r="139" spans="1:5" ht="12.75">
      <c r="A139" s="25">
        <v>3192</v>
      </c>
      <c r="B139" s="11" t="s">
        <v>56</v>
      </c>
      <c r="C139" s="35">
        <v>350</v>
      </c>
      <c r="D139" s="35">
        <v>0</v>
      </c>
      <c r="E139" s="59"/>
    </row>
    <row r="140" spans="1:5" ht="12.75">
      <c r="A140" s="25"/>
      <c r="B140" s="21" t="s">
        <v>91</v>
      </c>
      <c r="C140" s="38">
        <f>SUM(C139)</f>
        <v>350</v>
      </c>
      <c r="D140" s="38">
        <v>0</v>
      </c>
      <c r="E140" s="16"/>
    </row>
    <row r="141" spans="1:5" ht="12.75">
      <c r="A141" s="25">
        <v>3300</v>
      </c>
      <c r="B141" s="11" t="s">
        <v>20</v>
      </c>
      <c r="C141" s="35"/>
      <c r="D141" s="35"/>
      <c r="E141" s="59"/>
    </row>
    <row r="142" spans="1:5" ht="12.75">
      <c r="A142" s="25">
        <v>3391</v>
      </c>
      <c r="B142" s="11" t="s">
        <v>34</v>
      </c>
      <c r="C142" s="35">
        <v>1100</v>
      </c>
      <c r="D142" s="35">
        <v>674.28</v>
      </c>
      <c r="E142" s="59"/>
    </row>
    <row r="143" spans="1:5" ht="12.75">
      <c r="A143" s="31" t="s">
        <v>118</v>
      </c>
      <c r="B143" s="32" t="s">
        <v>119</v>
      </c>
      <c r="C143" s="48">
        <f>C90*5/1000</f>
        <v>150</v>
      </c>
      <c r="D143" s="48">
        <v>0</v>
      </c>
      <c r="E143" s="18"/>
    </row>
    <row r="144" spans="1:5" ht="12.75">
      <c r="A144" s="25"/>
      <c r="B144" s="21" t="s">
        <v>92</v>
      </c>
      <c r="C144" s="38">
        <f>SUM(C142:C143)</f>
        <v>1250</v>
      </c>
      <c r="D144" s="38">
        <f>SUM(D142:D143)</f>
        <v>674.28</v>
      </c>
      <c r="E144" s="16"/>
    </row>
    <row r="145" spans="1:5" ht="12.75">
      <c r="A145" s="25"/>
      <c r="B145" s="19" t="s">
        <v>93</v>
      </c>
      <c r="C145" s="49">
        <f>SUM(C144+C140+C137+C128+C122+C110+C101)</f>
        <v>74625</v>
      </c>
      <c r="D145" s="49">
        <f>SUM(D144+D140+D137+D128+D122+D110+D101)</f>
        <v>11908.289999999999</v>
      </c>
      <c r="E145" s="59"/>
    </row>
    <row r="146" spans="1:5" ht="12.75">
      <c r="A146" s="26"/>
      <c r="B146" s="30" t="s">
        <v>94</v>
      </c>
      <c r="C146" s="50">
        <f>SUM(C144+C140+C137+C128+C122+C110+C101)</f>
        <v>74625</v>
      </c>
      <c r="D146" s="50">
        <f>SUM(D145)</f>
        <v>11908.289999999999</v>
      </c>
      <c r="E146" s="16"/>
    </row>
    <row r="147" spans="1:5" ht="12.75">
      <c r="A147" s="27"/>
      <c r="B147" s="15"/>
      <c r="C147" s="16"/>
      <c r="D147" s="16"/>
      <c r="E147" s="16"/>
    </row>
    <row r="148" spans="1:5" ht="13.5">
      <c r="A148" s="28"/>
      <c r="B148" s="41" t="s">
        <v>13</v>
      </c>
      <c r="C148" s="51">
        <v>2020</v>
      </c>
      <c r="D148" s="51">
        <v>2020</v>
      </c>
      <c r="E148" s="64"/>
    </row>
    <row r="149" spans="1:5" ht="13.5">
      <c r="A149" s="28"/>
      <c r="B149" s="42" t="s">
        <v>5</v>
      </c>
      <c r="C149" s="52">
        <f>SUM(C91)</f>
        <v>331536.42</v>
      </c>
      <c r="D149" s="52">
        <f>SUM(D91)</f>
        <v>337024.89</v>
      </c>
      <c r="E149" s="65"/>
    </row>
    <row r="150" spans="1:5" ht="13.5">
      <c r="A150" s="28"/>
      <c r="B150" s="43" t="s">
        <v>14</v>
      </c>
      <c r="C150" s="53">
        <f>SUM(C90)</f>
        <v>30000</v>
      </c>
      <c r="D150" s="53">
        <f>SUM(D90)</f>
        <v>16394.25</v>
      </c>
      <c r="E150" s="65"/>
    </row>
    <row r="151" spans="1:5" ht="13.5">
      <c r="A151" s="28"/>
      <c r="B151" s="43" t="s">
        <v>15</v>
      </c>
      <c r="C151" s="52">
        <f>SUM(C149:C150)</f>
        <v>361536.42</v>
      </c>
      <c r="D151" s="52">
        <f>SUM(D149:D150)</f>
        <v>353419.14</v>
      </c>
      <c r="E151" s="65"/>
    </row>
    <row r="152" spans="1:5" ht="13.5">
      <c r="A152" s="28"/>
      <c r="B152" s="43" t="s">
        <v>16</v>
      </c>
      <c r="C152" s="53">
        <f>SUM(C146)</f>
        <v>74625</v>
      </c>
      <c r="D152" s="53">
        <f>SUM(D146)</f>
        <v>11908.289999999999</v>
      </c>
      <c r="E152" s="65"/>
    </row>
    <row r="153" spans="1:5" ht="13.5">
      <c r="A153" s="28"/>
      <c r="B153" s="44" t="s">
        <v>17</v>
      </c>
      <c r="C153" s="54">
        <f>C151-C152</f>
        <v>286911.42</v>
      </c>
      <c r="D153" s="54">
        <f>D151-D152</f>
        <v>341510.85000000003</v>
      </c>
      <c r="E153" s="65"/>
    </row>
    <row r="154" spans="1:5" ht="12.75">
      <c r="A154" s="28"/>
      <c r="B154" s="17"/>
      <c r="C154" s="18"/>
      <c r="D154" s="18"/>
      <c r="E154" s="60"/>
    </row>
    <row r="155" spans="1:4" ht="12.75">
      <c r="A155" s="28"/>
      <c r="B155" s="5" t="s">
        <v>154</v>
      </c>
      <c r="C155" s="3" t="s">
        <v>155</v>
      </c>
      <c r="D155" s="3" t="s">
        <v>155</v>
      </c>
    </row>
    <row r="156" spans="1:4" ht="12.75">
      <c r="A156" s="28"/>
      <c r="B156" s="4" t="s">
        <v>156</v>
      </c>
      <c r="C156" s="3" t="s">
        <v>157</v>
      </c>
      <c r="D156" s="3" t="s">
        <v>158</v>
      </c>
    </row>
    <row r="157" spans="1:4" ht="12.75">
      <c r="A157" s="28"/>
      <c r="B157" s="4" t="s">
        <v>130</v>
      </c>
      <c r="C157" s="3" t="s">
        <v>66</v>
      </c>
      <c r="D157" s="3" t="s">
        <v>67</v>
      </c>
    </row>
    <row r="158" spans="1:2" ht="12.75">
      <c r="A158" s="28"/>
      <c r="B158" s="4"/>
    </row>
    <row r="159" spans="2:4" ht="12.75">
      <c r="B159" s="4" t="s">
        <v>68</v>
      </c>
      <c r="C159" s="3" t="s">
        <v>159</v>
      </c>
      <c r="D159" s="3" t="s">
        <v>159</v>
      </c>
    </row>
    <row r="160" ht="12.75">
      <c r="B160" s="4"/>
    </row>
    <row r="161" ht="12.75">
      <c r="B161" s="4"/>
    </row>
    <row r="162" spans="3:4" ht="12.75">
      <c r="C162" s="5"/>
      <c r="D162" s="5"/>
    </row>
    <row r="188" ht="12.75">
      <c r="B188" s="13"/>
    </row>
    <row r="197" ht="12.75">
      <c r="A197" s="8"/>
    </row>
    <row r="198" ht="12.75">
      <c r="A198" s="8"/>
    </row>
  </sheetData>
  <sheetProtection/>
  <mergeCells count="1">
    <mergeCell ref="A7:D7"/>
  </mergeCells>
  <printOptions horizontalCentered="1"/>
  <pageMargins left="0.3937007874015748" right="0.1968503937007874" top="0.7086614173228347" bottom="0.5905511811023623" header="0.35433070866141736" footer="0.31496062992125984"/>
  <pageSetup horizontalDpi="600" verticalDpi="600" orientation="landscape" paperSize="9" scale="95" r:id="rId1"/>
  <headerFooter alignWithMargins="0">
    <oddHeader>&amp;RΑΠΟΛΟΓΙΣΜΟΣ 2019 ΣΤΥΛ. ΣΑΜΑΡΑ</oddHeader>
    <oddFooter>&amp;CΣελίδα &amp;P από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2021-01-28T08:37:56Z</cp:lastPrinted>
  <dcterms:created xsi:type="dcterms:W3CDTF">2001-01-04T08:53:27Z</dcterms:created>
  <dcterms:modified xsi:type="dcterms:W3CDTF">2021-01-28T08:37:57Z</dcterms:modified>
  <cp:category/>
  <cp:version/>
  <cp:contentType/>
  <cp:contentStatus/>
</cp:coreProperties>
</file>